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  <sheet name="คุมเงินอุดหนุนฯระบุวัตถุประสงค์" sheetId="8" r:id="rId8"/>
  </sheets>
  <definedNames/>
  <calcPr fullCalcOnLoad="1"/>
</workbook>
</file>

<file path=xl/sharedStrings.xml><?xml version="1.0" encoding="utf-8"?>
<sst xmlns="http://schemas.openxmlformats.org/spreadsheetml/2006/main" count="440" uniqueCount="298">
  <si>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</si>
  <si>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</si>
  <si>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</si>
  <si>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</si>
  <si>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</si>
  <si>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</si>
  <si>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</si>
  <si>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</si>
  <si>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</si>
  <si>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</si>
  <si>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</si>
  <si>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</si>
  <si>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</si>
  <si>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</si>
  <si>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</si>
  <si>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</si>
  <si>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</si>
  <si>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</si>
  <si>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</si>
  <si>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</si>
  <si>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</si>
  <si>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</si>
  <si>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</si>
  <si>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</si>
  <si>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</si>
  <si>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</si>
  <si>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</si>
  <si>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</si>
  <si>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</si>
  <si>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</si>
  <si>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</si>
  <si>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</si>
  <si>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</si>
  <si>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</si>
  <si>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</si>
  <si>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</si>
  <si>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</si>
  <si>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</si>
  <si>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</si>
  <si>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</si>
  <si>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</si>
  <si>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</si>
  <si>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</si>
  <si>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</si>
  <si>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</si>
  <si>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</si>
  <si>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</si>
  <si>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</si>
  <si>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</si>
  <si>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</si>
  <si>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</si>
  <si>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</si>
  <si>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</si>
  <si>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</si>
  <si>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</si>
  <si>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</si>
  <si>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</si>
  <si>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</si>
  <si>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</si>
  <si>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</si>
  <si>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</si>
  <si>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</si>
  <si>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</si>
  <si>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</si>
  <si>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</si>
  <si>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</si>
  <si>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</si>
  <si>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</si>
  <si>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</si>
  <si>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</si>
  <si>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</si>
  <si>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</si>
  <si>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</si>
  <si>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</si>
  <si>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</si>
  <si>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</si>
  <si>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</si>
  <si>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</si>
  <si>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</si>
  <si>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</si>
  <si>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</si>
  <si>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</si>
  <si>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</si>
  <si>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</si>
  <si>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</si>
  <si>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</si>
  <si>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</si>
  <si>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</si>
  <si>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</si>
  <si>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</si>
  <si>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</si>
  <si>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</si>
  <si>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</si>
  <si>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</si>
  <si>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</si>
  <si>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</si>
  <si>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</si>
  <si>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</si>
  <si>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</si>
  <si>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</si>
  <si>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</si>
  <si>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</si>
  <si>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</si>
  <si>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</si>
  <si>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</si>
  <si>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</si>
  <si>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</si>
  <si>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</si>
  <si>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</si>
  <si>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</si>
  <si>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</si>
  <si>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</si>
  <si>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</si>
  <si>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</si>
  <si>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</si>
  <si>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</si>
  <si>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</si>
  <si>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</si>
  <si>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</si>
  <si>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</si>
  <si>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</si>
  <si>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</si>
  <si>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</si>
  <si>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</si>
  <si>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</si>
  <si>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</si>
  <si>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</si>
  <si>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</si>
  <si>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</si>
  <si>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</si>
  <si>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</si>
  <si>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</si>
  <si>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</si>
  <si>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</si>
  <si>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</si>
  <si>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</si>
  <si>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</si>
  <si>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</si>
  <si>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</si>
  <si>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</si>
  <si>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</si>
  <si>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</si>
  <si>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</si>
  <si>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</si>
  <si>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</si>
  <si>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</si>
  <si>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</si>
  <si>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</si>
  <si>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</si>
  <si>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</si>
  <si>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</si>
  <si>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</si>
  <si>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</si>
  <si>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</si>
  <si>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</si>
  <si>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</si>
  <si>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</si>
  <si>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</si>
  <si>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</si>
  <si>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</si>
  <si>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</si>
  <si>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</si>
  <si>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</si>
  <si>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</si>
  <si>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</si>
  <si>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</si>
  <si>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</si>
  <si>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</si>
  <si>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</si>
  <si>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</si>
  <si>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</si>
  <si>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</si>
  <si>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</si>
  <si>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</si>
  <si>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</si>
  <si>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</si>
  <si>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</si>
  <si>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</si>
  <si>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</si>
  <si>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</si>
  <si>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</si>
  <si>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</si>
  <si>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</si>
  <si>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</si>
  <si>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</si>
  <si>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</si>
  <si>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</si>
  <si>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</si>
  <si>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</si>
  <si>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</si>
  <si>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</si>
  <si>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</si>
  <si>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</si>
  <si>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</si>
  <si>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</si>
  <si>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</si>
  <si>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</si>
  <si>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</si>
  <si>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</si>
  <si>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</si>
  <si>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</si>
  <si>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</si>
  <si>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</si>
  <si>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</si>
  <si>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</si>
  <si>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</si>
  <si>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</si>
  <si>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</si>
  <si>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</si>
  <si>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</si>
  <si>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</si>
  <si>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</si>
  <si>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</si>
  <si>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ค่าวัสดุ  ค่าอาหารเสริม (นม)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</si>
  <si>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</si>
  <si>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</si>
  <si>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</si>
  <si>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</si>
  <si>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</si>
  <si>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</si>
  <si>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</si>
  <si>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</si>
  <si>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</si>
  <si>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</si>
  <si>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</si>
  <si>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</si>
  <si>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</si>
  <si>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</si>
  <si>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ค่าตอบแทนผู้ดูแลเด็กเล็ก</t>
  </si>
  <si>
    <t>2. เงินเพิ่มต่างๆของผู้ดูแลเด็กเล็ก</t>
  </si>
  <si>
    <t>3. เงินสมทบกองทุนประกันสังคมของผู้ดูแลเด็กเล็ก</t>
  </si>
  <si>
    <t>4. เงินสงเคราะห์เบี้ยยังชีพผู้สูงอายุ</t>
  </si>
  <si>
    <t>5. เงินสงเคราะห์เบี้ยยังชีพผู้พิการ</t>
  </si>
  <si>
    <t>เงินช่วยเหลือค่ารักษาพยาบาล</t>
  </si>
  <si>
    <t xml:space="preserve">เงินสมทบกองทุนประกันสังคม  </t>
  </si>
  <si>
    <t>รายจ่ายอื่นๆ เงินประโยชน์ตอบแทนอื่นฯ</t>
  </si>
  <si>
    <t>ค่าวัสดุ  ค่าวัสดุก่อสร้าง</t>
  </si>
  <si>
    <t>ค่าตอบแทน ผู้ดูแลเด็กเล็ก</t>
  </si>
  <si>
    <t>เงินฝาก กรุงไทย หัวหิน 722-2-07251-9</t>
  </si>
  <si>
    <t>รายจ่ายอื่นๆ</t>
  </si>
  <si>
    <t>รับคืนเงินเบี้ยยังชีพผู้สูงอายุ</t>
  </si>
  <si>
    <t>ปรับปรุงหลังโอนงบประมาณ</t>
  </si>
  <si>
    <t>รับคืนเบี้ยยังชีพผู้สูงอายุ</t>
  </si>
  <si>
    <t>ตั้งแต่วันที่ 1 ตุลาคม 2557 ถึง วันที่ 31 ตุลาคม  2557</t>
  </si>
  <si>
    <r>
      <t xml:space="preserve">ค่าจ้างชั่วคราว </t>
    </r>
    <r>
      <rPr>
        <sz val="11"/>
        <color indexed="30"/>
        <rFont val="TH SarabunPSK"/>
        <family val="2"/>
      </rPr>
      <t>(จ่ายจากเงินอุดหนุน ฉก)</t>
    </r>
  </si>
  <si>
    <t>ปีงบประมาณ 2558</t>
  </si>
  <si>
    <t>งบกลาง (จ่ายจากเงินอุดหนุนทั่วไประบุวัตถุประสงค์)</t>
  </si>
  <si>
    <t>เงินอุดหนุนทั่วไป ระบุวัตถุประสงค์</t>
  </si>
  <si>
    <t>รับเงินอุดหนุนทั่วไประบุวัตถุประสงค์ (หมายเหตุ 5)</t>
  </si>
  <si>
    <t>7. ค่าจัดการเรียนการสอน</t>
  </si>
  <si>
    <t>โครงการจัดให้มีสิ่งอำนวยความสะดวกแก่ผู้พิการ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</si>
  <si>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</si>
  <si>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</si>
  <si>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</si>
  <si>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</si>
  <si>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</si>
  <si>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</si>
  <si>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</si>
  <si>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</si>
  <si>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</si>
  <si>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t>6. เงินสนับสนุนการบริหารจัดการของอปท.ตามยุทธศาสตร์การพัฒนาประเทศ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</si>
  <si>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</si>
  <si>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ค่าใช้จ่ายศูนย์ข้อมูลจัดซื้อจัดจ้าง</t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</si>
  <si>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</si>
  <si>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</si>
  <si>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ลูกหนี้  ภาษีโรงเรือนและที่ดิน</t>
  </si>
  <si>
    <t>เงินอุดหนุน  (จ่ายจากเงินอุดหนุนฯ)</t>
  </si>
  <si>
    <t>เงินประกันซอง</t>
  </si>
  <si>
    <r>
      <t xml:space="preserve">เงินเดือน (ฝ่ายประจำ) </t>
    </r>
    <r>
      <rPr>
        <sz val="10"/>
        <rFont val="AngsanaUPC"/>
        <family val="1"/>
      </rPr>
      <t>(จ่ายจากเงินอุดหนุนทั่วไประบุวัตถุประสงค์)</t>
    </r>
  </si>
  <si>
    <t>เงินอุดหนุน (จ่ายจากเงินอุดหนุนทั่วไประบุวัตถุประสงค์)</t>
  </si>
  <si>
    <t>เงินโครงการเสริมสร้างความรู้สู่ครอบครัวอบอุ่นฯ</t>
  </si>
  <si>
    <t>8. สำหรับการบำบัดฟื้นฟูผู้เสพยาเสพติด</t>
  </si>
  <si>
    <t>9. สำหรับฝึกอบรมอาชีพผู้ผ่านการบำบัดฯ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</si>
  <si>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</si>
  <si>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</si>
  <si>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สำหรับการบำบัดผู้เสพยาเสพติด</t>
  </si>
  <si>
    <t>สำหรับฝึกอาชีพผู้ผ่านการบำบัด</t>
  </si>
  <si>
    <t>10. เงินเดือนครูผู้ดูแลเด็ก</t>
  </si>
  <si>
    <t>ค่าที่ดินและสิ่งก่อสร้าง(จ่ายจากเงินอุดหนุนฯ)</t>
  </si>
  <si>
    <t>เงินค่าปรับสภาพบ้านผู้พิการ</t>
  </si>
  <si>
    <t>เงินเดือนครูผู้ดูแลเด็ก</t>
  </si>
  <si>
    <t>ค่าที่ดินและสิ่งก่อสร้าง(จ่ายจากเงินอุดหนุนทั่วไปฯ)</t>
  </si>
  <si>
    <t>ยอดคงเหลือตามรายงานธนาคาร ณ วันที่  30 เมษายน  พ.ศ. 2558</t>
  </si>
  <si>
    <t>ยอดคงเหลือตามบัญชี ณ วันที่  30 เมษายน  พ.ศ.2558</t>
  </si>
  <si>
    <t>วันที่   30 เมษายน  พ.ศ.2558</t>
  </si>
  <si>
    <t>วันที่  27 เม.ย. 58</t>
  </si>
  <si>
    <t xml:space="preserve"> วันที่  31  พฤษภาคม  2558</t>
  </si>
  <si>
    <t>ณวันที่ 31 พฤษภาคม 2558</t>
  </si>
  <si>
    <t xml:space="preserve">  ณ วันที่  31 พฤษภาคม  2558</t>
  </si>
  <si>
    <t>ณ วันที่  31 พฤษภาคม  2558</t>
  </si>
  <si>
    <t>รับคืนค่าตอบแทนครูผู้ดูแลเด็กเล็ก</t>
  </si>
  <si>
    <t>วันที่   31 พฤษภาคม  2558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</si>
  <si>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</si>
  <si>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</si>
  <si>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>รับคืน</t>
  </si>
  <si>
    <t>ยืมเงินสะสม</t>
  </si>
  <si>
    <t>รับคืนเงินค่าตอบแทนครูผู้ดูแลเด็กเล็ก</t>
  </si>
  <si>
    <t xml:space="preserve">จ่ายเงินอุดหนุนทั่วไป ระบุวัตถุประสงค์  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</si>
</sst>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2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30"/>
      <name val="TH SarabunPSK"/>
      <family val="2"/>
    </font>
    <font>
      <b/>
      <sz val="12"/>
      <name val="AngsanaUPC"/>
      <family val="1"/>
    </font>
    <font>
      <sz val="12"/>
      <name val="Cordia New"/>
      <family val="2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30"/>
      <name val="TH SarabunPSK"/>
      <family val="2"/>
    </font>
    <font>
      <sz val="11.5"/>
      <color indexed="30"/>
      <name val="Cordia New"/>
      <family val="2"/>
    </font>
    <font>
      <sz val="11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0070C0"/>
      <name val="TH SarabunPSK"/>
      <family val="2"/>
    </font>
    <font>
      <sz val="11.5"/>
      <color rgb="FF0070C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8" fillId="0" borderId="0" xfId="37" applyFont="1" applyAlignment="1">
      <alignment/>
    </xf>
    <xf numFmtId="43" fontId="69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43" fontId="1" fillId="0" borderId="11" xfId="37" applyFont="1" applyBorder="1" applyAlignment="1">
      <alignment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43" fontId="1" fillId="0" borderId="0" xfId="37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43" fontId="13" fillId="0" borderId="10" xfId="37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3" fontId="18" fillId="0" borderId="24" xfId="37" applyFont="1" applyBorder="1" applyAlignment="1">
      <alignment horizontal="center"/>
    </xf>
    <xf numFmtId="43" fontId="18" fillId="0" borderId="10" xfId="37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0" xfId="37" applyFont="1" applyBorder="1" applyAlignment="1">
      <alignment horizontal="center"/>
    </xf>
    <xf numFmtId="43" fontId="18" fillId="0" borderId="15" xfId="37" applyFont="1" applyBorder="1" applyAlignment="1">
      <alignment horizontal="center"/>
    </xf>
    <xf numFmtId="43" fontId="18" fillId="0" borderId="11" xfId="37" applyFont="1" applyBorder="1" applyAlignment="1">
      <alignment horizontal="center"/>
    </xf>
    <xf numFmtId="43" fontId="18" fillId="0" borderId="14" xfId="37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0" xfId="37" applyFont="1" applyAlignment="1">
      <alignment/>
    </xf>
    <xf numFmtId="0" fontId="18" fillId="0" borderId="17" xfId="0" applyFont="1" applyBorder="1" applyAlignment="1">
      <alignment horizontal="center"/>
    </xf>
    <xf numFmtId="43" fontId="18" fillId="0" borderId="17" xfId="37" applyFont="1" applyBorder="1" applyAlignment="1">
      <alignment/>
    </xf>
    <xf numFmtId="43" fontId="18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11" xfId="37" applyFont="1" applyBorder="1" applyAlignment="1">
      <alignment/>
    </xf>
    <xf numFmtId="43" fontId="18" fillId="0" borderId="20" xfId="37" applyFont="1" applyBorder="1" applyAlignment="1">
      <alignment/>
    </xf>
    <xf numFmtId="43" fontId="18" fillId="0" borderId="0" xfId="37" applyFont="1" applyAlignment="1">
      <alignment/>
    </xf>
    <xf numFmtId="43" fontId="18" fillId="0" borderId="22" xfId="37" applyFont="1" applyBorder="1" applyAlignment="1">
      <alignment/>
    </xf>
    <xf numFmtId="43" fontId="1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19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43" fontId="18" fillId="0" borderId="0" xfId="37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37" applyFont="1" applyBorder="1" applyAlignment="1">
      <alignment/>
    </xf>
    <xf numFmtId="43" fontId="18" fillId="0" borderId="25" xfId="37" applyFont="1" applyBorder="1" applyAlignment="1">
      <alignment/>
    </xf>
    <xf numFmtId="43" fontId="18" fillId="0" borderId="16" xfId="37" applyFont="1" applyBorder="1" applyAlignment="1">
      <alignment/>
    </xf>
    <xf numFmtId="0" fontId="20" fillId="0" borderId="17" xfId="0" applyFont="1" applyBorder="1" applyAlignment="1">
      <alignment/>
    </xf>
    <xf numFmtId="43" fontId="21" fillId="0" borderId="17" xfId="37" applyFont="1" applyBorder="1" applyAlignment="1">
      <alignment/>
    </xf>
    <xf numFmtId="0" fontId="21" fillId="0" borderId="17" xfId="0" applyFont="1" applyBorder="1" applyAlignment="1">
      <alignment/>
    </xf>
    <xf numFmtId="43" fontId="21" fillId="33" borderId="17" xfId="37" applyFont="1" applyFill="1" applyBorder="1" applyAlignment="1">
      <alignment/>
    </xf>
    <xf numFmtId="43" fontId="21" fillId="0" borderId="17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0" borderId="17" xfId="37" applyFont="1" applyBorder="1" applyAlignment="1">
      <alignment horizontal="right"/>
    </xf>
    <xf numFmtId="0" fontId="7" fillId="0" borderId="15" xfId="0" applyFont="1" applyBorder="1" applyAlignment="1">
      <alignment/>
    </xf>
    <xf numFmtId="43" fontId="22" fillId="0" borderId="0" xfId="37" applyFont="1" applyAlignment="1">
      <alignment horizontal="left"/>
    </xf>
    <xf numFmtId="0" fontId="70" fillId="0" borderId="17" xfId="0" applyFont="1" applyBorder="1" applyAlignment="1">
      <alignment/>
    </xf>
    <xf numFmtId="43" fontId="70" fillId="0" borderId="17" xfId="37" applyFont="1" applyBorder="1" applyAlignment="1">
      <alignment/>
    </xf>
    <xf numFmtId="43" fontId="70" fillId="33" borderId="17" xfId="37" applyFont="1" applyFill="1" applyBorder="1" applyAlignment="1">
      <alignment/>
    </xf>
    <xf numFmtId="43" fontId="70" fillId="0" borderId="17" xfId="0" applyNumberFormat="1" applyFont="1" applyBorder="1" applyAlignment="1">
      <alignment/>
    </xf>
    <xf numFmtId="43" fontId="71" fillId="0" borderId="0" xfId="0" applyNumberFormat="1" applyFont="1" applyAlignment="1">
      <alignment/>
    </xf>
    <xf numFmtId="0" fontId="71" fillId="0" borderId="0" xfId="0" applyFont="1" applyAlignment="1">
      <alignment/>
    </xf>
    <xf numFmtId="43" fontId="71" fillId="0" borderId="17" xfId="0" applyNumberFormat="1" applyFont="1" applyBorder="1" applyAlignment="1">
      <alignment/>
    </xf>
    <xf numFmtId="43" fontId="70" fillId="33" borderId="17" xfId="0" applyNumberFormat="1" applyFont="1" applyFill="1" applyBorder="1" applyAlignment="1">
      <alignment/>
    </xf>
    <xf numFmtId="43" fontId="70" fillId="0" borderId="17" xfId="37" applyFont="1" applyBorder="1" applyAlignment="1">
      <alignment horizontal="right"/>
    </xf>
    <xf numFmtId="43" fontId="71" fillId="0" borderId="0" xfId="37" applyFont="1" applyAlignment="1">
      <alignment/>
    </xf>
    <xf numFmtId="43" fontId="13" fillId="0" borderId="10" xfId="37" applyFont="1" applyBorder="1" applyAlignment="1">
      <alignment horizontal="center"/>
    </xf>
    <xf numFmtId="43" fontId="7" fillId="0" borderId="0" xfId="37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4" fillId="0" borderId="17" xfId="0" applyFont="1" applyBorder="1" applyAlignment="1">
      <alignment horizontal="right"/>
    </xf>
    <xf numFmtId="43" fontId="24" fillId="0" borderId="17" xfId="37" applyFont="1" applyBorder="1" applyAlignment="1">
      <alignment/>
    </xf>
    <xf numFmtId="43" fontId="24" fillId="0" borderId="0" xfId="37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Alignment="1">
      <alignment horizontal="center"/>
    </xf>
    <xf numFmtId="43" fontId="24" fillId="0" borderId="15" xfId="37" applyFont="1" applyBorder="1" applyAlignment="1">
      <alignment/>
    </xf>
    <xf numFmtId="43" fontId="24" fillId="0" borderId="11" xfId="37" applyFont="1" applyBorder="1" applyAlignment="1">
      <alignment/>
    </xf>
    <xf numFmtId="0" fontId="24" fillId="0" borderId="0" xfId="0" applyFont="1" applyAlignment="1">
      <alignment/>
    </xf>
    <xf numFmtId="43" fontId="7" fillId="0" borderId="15" xfId="37" applyFont="1" applyBorder="1" applyAlignment="1">
      <alignment/>
    </xf>
    <xf numFmtId="43" fontId="7" fillId="0" borderId="11" xfId="37" applyFont="1" applyBorder="1" applyAlignment="1">
      <alignment/>
    </xf>
    <xf numFmtId="0" fontId="7" fillId="0" borderId="15" xfId="0" applyFont="1" applyBorder="1" applyAlignment="1">
      <alignment horizontal="left"/>
    </xf>
    <xf numFmtId="0" fontId="24" fillId="0" borderId="15" xfId="0" applyFont="1" applyBorder="1" applyAlignment="1">
      <alignment horizontal="right"/>
    </xf>
    <xf numFmtId="43" fontId="7" fillId="0" borderId="18" xfId="37" applyFont="1" applyBorder="1" applyAlignment="1">
      <alignment/>
    </xf>
    <xf numFmtId="0" fontId="24" fillId="0" borderId="17" xfId="0" applyFont="1" applyBorder="1" applyAlignment="1">
      <alignment horizontal="center"/>
    </xf>
    <xf numFmtId="43" fontId="24" fillId="0" borderId="20" xfId="37" applyFont="1" applyBorder="1" applyAlignment="1">
      <alignment/>
    </xf>
    <xf numFmtId="43" fontId="24" fillId="0" borderId="26" xfId="37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43" fontId="7" fillId="0" borderId="0" xfId="37" applyFont="1" applyAlignment="1">
      <alignment/>
    </xf>
    <xf numFmtId="0" fontId="24" fillId="0" borderId="10" xfId="0" applyFont="1" applyBorder="1" applyAlignment="1">
      <alignment horizontal="left"/>
    </xf>
    <xf numFmtId="43" fontId="7" fillId="0" borderId="10" xfId="37" applyFont="1" applyBorder="1" applyAlignment="1">
      <alignment/>
    </xf>
    <xf numFmtId="0" fontId="24" fillId="0" borderId="0" xfId="0" applyFont="1" applyAlignment="1">
      <alignment horizontal="center"/>
    </xf>
    <xf numFmtId="43" fontId="7" fillId="0" borderId="15" xfId="37" applyFont="1" applyBorder="1" applyAlignment="1">
      <alignment horizontal="right"/>
    </xf>
    <xf numFmtId="43" fontId="24" fillId="0" borderId="10" xfId="37" applyFont="1" applyBorder="1" applyAlignment="1">
      <alignment/>
    </xf>
    <xf numFmtId="43" fontId="24" fillId="0" borderId="17" xfId="37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25" fillId="0" borderId="0" xfId="37" applyFont="1" applyAlignment="1">
      <alignment/>
    </xf>
    <xf numFmtId="0" fontId="26" fillId="0" borderId="0" xfId="0" applyFont="1" applyAlignment="1">
      <alignment/>
    </xf>
    <xf numFmtId="43" fontId="22" fillId="0" borderId="0" xfId="37" applyFont="1" applyAlignment="1">
      <alignment horizontal="center"/>
    </xf>
    <xf numFmtId="43" fontId="10" fillId="0" borderId="15" xfId="37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4" fillId="0" borderId="10" xfId="37" applyFont="1" applyBorder="1" applyAlignment="1">
      <alignment horizontal="center"/>
    </xf>
    <xf numFmtId="43" fontId="24" fillId="0" borderId="16" xfId="37" applyFont="1" applyBorder="1" applyAlignment="1">
      <alignment horizontal="center"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17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43" fontId="18" fillId="0" borderId="0" xfId="37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37" applyFont="1" applyAlignment="1">
      <alignment horizontal="left"/>
    </xf>
    <xf numFmtId="0" fontId="14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49" fillId="0" borderId="17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9"/>
  <sheetViews>
    <sheetView tabSelected="1" zoomScale="150" zoomScaleNormal="150" zoomScalePageLayoutView="0" workbookViewId="0" topLeftCell="A1">
      <selection activeCell="A39" sqref="A39:D39"/>
    </sheetView>
  </sheetViews>
  <sheetFormatPr defaultColWidth="9.140625" defaultRowHeight="21.75"/>
  <cols>
    <col min="1" max="1" width="47.28125" style="19" customWidth="1"/>
    <col min="2" max="2" width="20.28125" style="72" customWidth="1"/>
    <col min="3" max="3" width="3.57421875" style="72" customWidth="1"/>
    <col min="4" max="4" width="22.57421875" style="72" customWidth="1"/>
  </cols>
  <sheetData>
    <row r="1" spans="1:4" s="1" customFormat="1" ht="21.75" customHeight="1">
      <c r="A1" s="200" t="s">
        <v>132</v>
      </c>
      <c r="B1" s="200"/>
      <c r="C1" s="200"/>
      <c r="D1" s="200"/>
    </row>
    <row r="2" spans="1:4" s="1" customFormat="1" ht="20.25" customHeight="1">
      <c r="A2" s="200" t="s">
        <v>78</v>
      </c>
      <c r="B2" s="200"/>
      <c r="C2" s="200"/>
      <c r="D2" s="200"/>
    </row>
    <row r="3" spans="1:4" s="1" customFormat="1" ht="21">
      <c r="A3" s="200" t="s">
        <v>291</v>
      </c>
      <c r="B3" s="200"/>
      <c r="C3" s="200"/>
      <c r="D3" s="200"/>
    </row>
    <row r="4" spans="1:4" s="1" customFormat="1" ht="21">
      <c r="A4" s="50" t="s">
        <v>30</v>
      </c>
      <c r="B4" s="52" t="s">
        <v>22</v>
      </c>
      <c r="C4" s="53"/>
      <c r="D4" s="52" t="s">
        <v>76</v>
      </c>
    </row>
    <row r="5" spans="1:4" s="1" customFormat="1" ht="21">
      <c r="A5" s="1" t="s">
        <v>79</v>
      </c>
      <c r="B5" s="22">
        <v>5182502.65</v>
      </c>
      <c r="C5" s="22"/>
      <c r="D5" s="22">
        <v>50339333.94</v>
      </c>
    </row>
    <row r="6" spans="1:4" s="1" customFormat="1" ht="21">
      <c r="A6" s="1" t="s">
        <v>136</v>
      </c>
      <c r="B6" s="22">
        <v>262552.95</v>
      </c>
      <c r="C6" s="22"/>
      <c r="D6" s="22">
        <v>1678622.87</v>
      </c>
    </row>
    <row r="7" spans="1:4" s="1" customFormat="1" ht="21">
      <c r="A7" s="1" t="s">
        <v>248</v>
      </c>
      <c r="B7" s="22">
        <v>824400</v>
      </c>
      <c r="C7" s="22"/>
      <c r="D7" s="22">
        <v>9065509</v>
      </c>
    </row>
    <row r="8" spans="1:4" s="1" customFormat="1" ht="21">
      <c r="A8" s="1" t="s">
        <v>83</v>
      </c>
      <c r="B8" s="22">
        <v>375614</v>
      </c>
      <c r="C8" s="22"/>
      <c r="D8" s="22">
        <v>1065942</v>
      </c>
    </row>
    <row r="9" spans="1:4" s="1" customFormat="1" ht="21">
      <c r="A9" s="1" t="s">
        <v>137</v>
      </c>
      <c r="B9" s="22">
        <v>0</v>
      </c>
      <c r="C9" s="22"/>
      <c r="D9" s="22">
        <v>3611235</v>
      </c>
    </row>
    <row r="10" spans="1:4" s="1" customFormat="1" ht="21">
      <c r="A10" s="1" t="s">
        <v>242</v>
      </c>
      <c r="B10" s="22">
        <v>36476</v>
      </c>
      <c r="C10" s="22"/>
      <c r="D10" s="22">
        <v>60476</v>
      </c>
    </row>
    <row r="11" spans="1:4" s="1" customFormat="1" ht="21">
      <c r="A11" s="1" t="s">
        <v>127</v>
      </c>
      <c r="B11" s="22">
        <v>410.29</v>
      </c>
      <c r="C11" s="22"/>
      <c r="D11" s="22">
        <v>8359.77</v>
      </c>
    </row>
    <row r="12" spans="1:4" s="1" customFormat="1" ht="21">
      <c r="A12" s="1" t="s">
        <v>265</v>
      </c>
      <c r="B12" s="22">
        <v>0</v>
      </c>
      <c r="C12" s="22"/>
      <c r="D12" s="22">
        <v>60000</v>
      </c>
    </row>
    <row r="13" spans="1:4" s="1" customFormat="1" ht="21">
      <c r="A13" s="1" t="s">
        <v>14</v>
      </c>
      <c r="B13" s="22">
        <v>157.25</v>
      </c>
      <c r="C13" s="22"/>
      <c r="D13" s="22">
        <v>29038.34</v>
      </c>
    </row>
    <row r="14" spans="1:4" s="1" customFormat="1" ht="21">
      <c r="A14" s="1" t="s">
        <v>296</v>
      </c>
      <c r="B14" s="22">
        <v>54500</v>
      </c>
      <c r="C14" s="22"/>
      <c r="D14" s="22">
        <v>54500</v>
      </c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1" customFormat="1" ht="21.75" thickBot="1">
      <c r="A18" s="49" t="s">
        <v>16</v>
      </c>
      <c r="B18" s="59">
        <f>SUM(B5:B17)</f>
        <v>6736613.140000001</v>
      </c>
      <c r="C18" s="54"/>
      <c r="D18" s="59">
        <f>SUM(D5:D17)</f>
        <v>65973016.92</v>
      </c>
    </row>
    <row r="19" spans="1:4" s="1" customFormat="1" ht="21.75" thickTop="1">
      <c r="A19" s="50" t="s">
        <v>39</v>
      </c>
      <c r="B19" s="22"/>
      <c r="C19" s="22"/>
      <c r="D19" s="22"/>
    </row>
    <row r="20" spans="1:4" s="1" customFormat="1" ht="21">
      <c r="A20" s="1" t="s">
        <v>80</v>
      </c>
      <c r="B20" s="22">
        <v>2962845.88</v>
      </c>
      <c r="C20" s="22"/>
      <c r="D20" s="22">
        <v>23275591.44</v>
      </c>
    </row>
    <row r="21" spans="1:4" s="1" customFormat="1" ht="21">
      <c r="A21" s="1" t="s">
        <v>297</v>
      </c>
      <c r="B21" s="22">
        <v>403155</v>
      </c>
      <c r="C21" s="22"/>
      <c r="D21" s="22">
        <v>6457410</v>
      </c>
    </row>
    <row r="22" spans="1:4" s="1" customFormat="1" ht="21">
      <c r="A22" s="1" t="s">
        <v>135</v>
      </c>
      <c r="B22" s="22">
        <v>437717.45</v>
      </c>
      <c r="C22" s="22"/>
      <c r="D22" s="22">
        <v>1930742.76</v>
      </c>
    </row>
    <row r="23" spans="1:4" s="1" customFormat="1" ht="21">
      <c r="A23" s="1" t="s">
        <v>81</v>
      </c>
      <c r="B23" s="22">
        <v>463000</v>
      </c>
      <c r="C23" s="22"/>
      <c r="D23" s="22">
        <v>463000</v>
      </c>
    </row>
    <row r="24" spans="1:4" s="1" customFormat="1" ht="21">
      <c r="A24" s="1" t="s">
        <v>134</v>
      </c>
      <c r="B24" s="22">
        <v>808400</v>
      </c>
      <c r="C24" s="22"/>
      <c r="D24" s="22">
        <v>5588735</v>
      </c>
    </row>
    <row r="25" spans="1:4" s="1" customFormat="1" ht="21">
      <c r="A25" s="1" t="s">
        <v>111</v>
      </c>
      <c r="B25" s="22">
        <v>0</v>
      </c>
      <c r="C25" s="22"/>
      <c r="D25" s="22">
        <v>3977768</v>
      </c>
    </row>
    <row r="26" spans="1:4" s="1" customFormat="1" ht="21">
      <c r="A26" s="1" t="s">
        <v>66</v>
      </c>
      <c r="B26" s="22">
        <v>0</v>
      </c>
      <c r="C26" s="22"/>
      <c r="D26" s="22">
        <v>12202920.75</v>
      </c>
    </row>
    <row r="27" spans="1:4" s="1" customFormat="1" ht="21">
      <c r="A27" s="1" t="s">
        <v>5</v>
      </c>
      <c r="B27" s="22">
        <v>322594</v>
      </c>
      <c r="C27" s="22"/>
      <c r="D27" s="22">
        <v>1073142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1" customFormat="1" ht="21.75" thickBot="1">
      <c r="A31" s="49" t="s">
        <v>16</v>
      </c>
      <c r="B31" s="59">
        <f>SUM(B20:B30)</f>
        <v>5397712.33</v>
      </c>
      <c r="C31" s="54"/>
      <c r="D31" s="59">
        <f>SUM(D20:D30)</f>
        <v>54969309.95</v>
      </c>
    </row>
    <row r="32" spans="1:4" s="1" customFormat="1" ht="21.75" thickTop="1">
      <c r="A32" s="51" t="s">
        <v>82</v>
      </c>
      <c r="B32" s="54">
        <f>B18-B31</f>
        <v>1338900.8100000005</v>
      </c>
      <c r="C32" s="54"/>
      <c r="D32" s="54">
        <f>D18-D31</f>
        <v>11003706.969999999</v>
      </c>
    </row>
    <row r="33" spans="1:4" s="1" customFormat="1" ht="21">
      <c r="A33" s="51"/>
      <c r="B33" s="54"/>
      <c r="C33" s="54"/>
      <c r="D33" s="54"/>
    </row>
    <row r="34" spans="1:4" s="1" customFormat="1" ht="21">
      <c r="A34" s="51"/>
      <c r="B34" s="54"/>
      <c r="C34" s="54"/>
      <c r="D34" s="54"/>
    </row>
    <row r="35" spans="1:4" s="1" customFormat="1" ht="21">
      <c r="A35" s="51"/>
      <c r="B35" s="54"/>
      <c r="C35" s="54"/>
      <c r="D35" s="54"/>
    </row>
    <row r="36" spans="1:4" s="1" customFormat="1" ht="21">
      <c r="A36" s="51"/>
      <c r="B36" s="54"/>
      <c r="C36" s="54"/>
      <c r="D36" s="54"/>
    </row>
    <row r="37" spans="1:6" s="1" customFormat="1" ht="21">
      <c r="A37" s="201" t="s">
        <v>199</v>
      </c>
      <c r="B37" s="201"/>
      <c r="C37" s="201"/>
      <c r="D37" s="201"/>
      <c r="E37" s="47"/>
      <c r="F37" s="47"/>
    </row>
    <row r="38" spans="1:6" s="1" customFormat="1" ht="21">
      <c r="A38" s="201" t="s">
        <v>198</v>
      </c>
      <c r="B38" s="201"/>
      <c r="C38" s="201"/>
      <c r="D38" s="201"/>
      <c r="E38" s="47"/>
      <c r="F38" s="47"/>
    </row>
    <row r="39" spans="1:6" s="3" customFormat="1" ht="23.25">
      <c r="A39" s="202" t="s">
        <v>119</v>
      </c>
      <c r="B39" s="202"/>
      <c r="C39" s="202"/>
      <c r="D39" s="202"/>
      <c r="E39" s="47"/>
      <c r="F39" s="47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  <row r="128" spans="2:4" s="3" customFormat="1" ht="23.25">
      <c r="B128" s="4"/>
      <c r="C128" s="4"/>
      <c r="D128" s="4"/>
    </row>
    <row r="129" spans="2:4" s="3" customFormat="1" ht="23.25">
      <c r="B129" s="4"/>
      <c r="C129" s="4"/>
      <c r="D129" s="4"/>
    </row>
  </sheetData>
  <sheetProtection/>
  <mergeCells count="6">
    <mergeCell ref="A1:D1"/>
    <mergeCell ref="A2:D2"/>
    <mergeCell ref="A3:D3"/>
    <mergeCell ref="A37:D37"/>
    <mergeCell ref="A38:D38"/>
    <mergeCell ref="A39:D39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3"/>
  <sheetViews>
    <sheetView zoomScale="186" zoomScaleNormal="186" zoomScalePageLayoutView="0" workbookViewId="0" topLeftCell="A1">
      <selection activeCell="A8" sqref="A8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6" customFormat="1" ht="19.5">
      <c r="A1" s="203" t="s">
        <v>69</v>
      </c>
      <c r="B1" s="203"/>
      <c r="C1" s="203"/>
      <c r="D1" s="203"/>
    </row>
    <row r="2" spans="1:4" s="26" customFormat="1" ht="19.5">
      <c r="A2" s="203" t="s">
        <v>75</v>
      </c>
      <c r="B2" s="203"/>
      <c r="C2" s="203"/>
      <c r="D2" s="203"/>
    </row>
    <row r="3" spans="1:4" s="26" customFormat="1" ht="19.5">
      <c r="A3" s="203" t="s">
        <v>289</v>
      </c>
      <c r="B3" s="203"/>
      <c r="C3" s="203"/>
      <c r="D3" s="203"/>
    </row>
    <row r="4" spans="1:4" s="26" customFormat="1" ht="19.5">
      <c r="A4" s="27" t="s">
        <v>0</v>
      </c>
      <c r="B4" s="27" t="s">
        <v>1</v>
      </c>
      <c r="C4" s="27" t="s">
        <v>2</v>
      </c>
      <c r="D4" s="27" t="s">
        <v>3</v>
      </c>
    </row>
    <row r="5" spans="1:4" s="26" customFormat="1" ht="19.5">
      <c r="A5" s="28" t="s">
        <v>4</v>
      </c>
      <c r="B5" s="29" t="s">
        <v>17</v>
      </c>
      <c r="C5" s="30">
        <v>1446</v>
      </c>
      <c r="D5" s="30"/>
    </row>
    <row r="6" spans="1:4" s="26" customFormat="1" ht="19.5">
      <c r="A6" s="31" t="s">
        <v>73</v>
      </c>
      <c r="B6" s="32" t="s">
        <v>74</v>
      </c>
      <c r="C6" s="33">
        <v>10245665.57</v>
      </c>
      <c r="D6" s="33"/>
    </row>
    <row r="7" spans="1:4" s="26" customFormat="1" ht="19.5">
      <c r="A7" s="31" t="s">
        <v>70</v>
      </c>
      <c r="B7" s="32" t="s">
        <v>18</v>
      </c>
      <c r="C7" s="33">
        <v>14723291.91</v>
      </c>
      <c r="D7" s="33"/>
    </row>
    <row r="8" spans="1:4" s="26" customFormat="1" ht="19.5">
      <c r="A8" s="31" t="s">
        <v>238</v>
      </c>
      <c r="B8" s="32" t="s">
        <v>19</v>
      </c>
      <c r="C8" s="33">
        <v>17217166.83</v>
      </c>
      <c r="D8" s="33"/>
    </row>
    <row r="9" spans="1:4" s="26" customFormat="1" ht="19.5">
      <c r="A9" s="31" t="s">
        <v>207</v>
      </c>
      <c r="B9" s="32" t="s">
        <v>18</v>
      </c>
      <c r="C9" s="33">
        <v>11220609.5</v>
      </c>
      <c r="D9" s="33"/>
    </row>
    <row r="10" spans="1:4" s="26" customFormat="1" ht="19.5">
      <c r="A10" s="31" t="s">
        <v>208</v>
      </c>
      <c r="B10" s="32" t="s">
        <v>18</v>
      </c>
      <c r="C10" s="33">
        <v>765321.41</v>
      </c>
      <c r="D10" s="33"/>
    </row>
    <row r="11" spans="1:4" s="26" customFormat="1" ht="19.5">
      <c r="A11" s="31" t="s">
        <v>205</v>
      </c>
      <c r="B11" s="32" t="s">
        <v>19</v>
      </c>
      <c r="C11" s="33">
        <v>20631859.83</v>
      </c>
      <c r="D11" s="33"/>
    </row>
    <row r="12" spans="1:4" s="26" customFormat="1" ht="19.5">
      <c r="A12" s="31" t="s">
        <v>128</v>
      </c>
      <c r="B12" s="32" t="s">
        <v>148</v>
      </c>
      <c r="C12" s="33">
        <v>0</v>
      </c>
      <c r="D12" s="33"/>
    </row>
    <row r="13" spans="1:4" s="26" customFormat="1" ht="19.5">
      <c r="A13" s="31" t="s">
        <v>129</v>
      </c>
      <c r="B13" s="32" t="s">
        <v>149</v>
      </c>
      <c r="C13" s="33">
        <v>60316.19</v>
      </c>
      <c r="D13" s="33"/>
    </row>
    <row r="14" spans="1:4" s="26" customFormat="1" ht="19.5">
      <c r="A14" s="31" t="s">
        <v>5</v>
      </c>
      <c r="B14" s="32" t="s">
        <v>67</v>
      </c>
      <c r="C14" s="34">
        <v>7200</v>
      </c>
      <c r="D14" s="33"/>
    </row>
    <row r="15" spans="1:4" s="26" customFormat="1" ht="19.5">
      <c r="A15" s="31" t="s">
        <v>274</v>
      </c>
      <c r="B15" s="32">
        <v>704</v>
      </c>
      <c r="C15" s="34">
        <v>1977500</v>
      </c>
      <c r="D15" s="33"/>
    </row>
    <row r="16" spans="1:4" s="26" customFormat="1" ht="19.5">
      <c r="A16" s="31" t="s">
        <v>6</v>
      </c>
      <c r="B16" s="32">
        <v>510000</v>
      </c>
      <c r="C16" s="34">
        <v>950638</v>
      </c>
      <c r="D16" s="33"/>
    </row>
    <row r="17" spans="1:4" s="26" customFormat="1" ht="19.5">
      <c r="A17" s="31" t="s">
        <v>263</v>
      </c>
      <c r="B17" s="32"/>
      <c r="C17" s="34">
        <v>4650565</v>
      </c>
      <c r="D17" s="33"/>
    </row>
    <row r="18" spans="1:4" s="26" customFormat="1" ht="19.5">
      <c r="A18" s="31" t="s">
        <v>104</v>
      </c>
      <c r="B18" s="32">
        <v>521000</v>
      </c>
      <c r="C18" s="33">
        <v>2618010</v>
      </c>
      <c r="D18" s="33"/>
    </row>
    <row r="19" spans="1:4" s="26" customFormat="1" ht="19.5">
      <c r="A19" s="31" t="s">
        <v>105</v>
      </c>
      <c r="B19" s="32">
        <v>522000</v>
      </c>
      <c r="C19" s="33">
        <v>8525883</v>
      </c>
      <c r="D19" s="33"/>
    </row>
    <row r="20" spans="1:4" s="26" customFormat="1" ht="19.5">
      <c r="A20" s="31" t="s">
        <v>264</v>
      </c>
      <c r="B20" s="32"/>
      <c r="C20" s="33">
        <v>681545</v>
      </c>
      <c r="D20" s="33"/>
    </row>
    <row r="21" spans="1:4" s="26" customFormat="1" ht="19.5">
      <c r="A21" s="31" t="s">
        <v>7</v>
      </c>
      <c r="B21" s="32">
        <v>531000</v>
      </c>
      <c r="C21" s="33">
        <v>486886</v>
      </c>
      <c r="D21" s="33"/>
    </row>
    <row r="22" spans="1:4" s="26" customFormat="1" ht="19.5">
      <c r="A22" s="31" t="s">
        <v>8</v>
      </c>
      <c r="B22" s="32">
        <v>532000</v>
      </c>
      <c r="C22" s="33">
        <v>3708969.66</v>
      </c>
      <c r="D22" s="33"/>
    </row>
    <row r="23" spans="1:4" s="26" customFormat="1" ht="19.5">
      <c r="A23" s="31" t="s">
        <v>9</v>
      </c>
      <c r="B23" s="32">
        <v>533000</v>
      </c>
      <c r="C23" s="33">
        <v>2493706.99</v>
      </c>
      <c r="D23" s="33"/>
    </row>
    <row r="24" spans="1:4" s="26" customFormat="1" ht="19.5">
      <c r="A24" s="31" t="s">
        <v>10</v>
      </c>
      <c r="B24" s="32">
        <v>534000</v>
      </c>
      <c r="C24" s="33">
        <v>317189.38</v>
      </c>
      <c r="D24" s="33"/>
    </row>
    <row r="25" spans="1:4" s="26" customFormat="1" ht="19.5">
      <c r="A25" s="31" t="s">
        <v>12</v>
      </c>
      <c r="B25" s="32">
        <v>541000</v>
      </c>
      <c r="C25" s="33">
        <v>767552.91</v>
      </c>
      <c r="D25" s="33"/>
    </row>
    <row r="26" spans="1:4" s="26" customFormat="1" ht="19.5">
      <c r="A26" s="31" t="s">
        <v>13</v>
      </c>
      <c r="B26" s="32">
        <v>542000</v>
      </c>
      <c r="C26" s="33">
        <v>129200</v>
      </c>
      <c r="D26" s="33"/>
    </row>
    <row r="27" spans="1:4" s="26" customFormat="1" ht="19.5">
      <c r="A27" s="31" t="s">
        <v>278</v>
      </c>
      <c r="B27" s="32"/>
      <c r="C27" s="33">
        <v>957000</v>
      </c>
      <c r="D27" s="33"/>
    </row>
    <row r="28" spans="1:4" s="26" customFormat="1" ht="19.5">
      <c r="A28" s="31" t="s">
        <v>11</v>
      </c>
      <c r="B28" s="32">
        <v>560000</v>
      </c>
      <c r="C28" s="33">
        <v>2464909.5</v>
      </c>
      <c r="D28" s="33"/>
    </row>
    <row r="29" spans="1:4" s="26" customFormat="1" ht="19.5">
      <c r="A29" s="31" t="s">
        <v>266</v>
      </c>
      <c r="B29" s="32"/>
      <c r="C29" s="138">
        <v>168300</v>
      </c>
      <c r="D29" s="33"/>
    </row>
    <row r="30" spans="1:4" s="26" customFormat="1" ht="19.5">
      <c r="A30" s="31" t="s">
        <v>239</v>
      </c>
      <c r="B30" s="32"/>
      <c r="C30" s="138">
        <v>812646</v>
      </c>
      <c r="D30" s="33"/>
    </row>
    <row r="31" spans="1:4" s="26" customFormat="1" ht="19.5">
      <c r="A31" s="31" t="s">
        <v>112</v>
      </c>
      <c r="B31" s="32">
        <v>821</v>
      </c>
      <c r="C31" s="138"/>
      <c r="D31" s="199">
        <v>59404842.94</v>
      </c>
    </row>
    <row r="32" spans="1:4" s="26" customFormat="1" ht="19.5">
      <c r="A32" s="31" t="s">
        <v>14</v>
      </c>
      <c r="B32" s="32">
        <v>700</v>
      </c>
      <c r="C32" s="33"/>
      <c r="D32" s="33">
        <v>16596536.27</v>
      </c>
    </row>
    <row r="33" spans="1:4" s="26" customFormat="1" ht="19.5">
      <c r="A33" s="31" t="s">
        <v>68</v>
      </c>
      <c r="B33" s="32"/>
      <c r="C33" s="33"/>
      <c r="D33" s="33">
        <v>21112026.06</v>
      </c>
    </row>
    <row r="34" spans="1:4" s="26" customFormat="1" ht="19.5">
      <c r="A34" s="31" t="s">
        <v>113</v>
      </c>
      <c r="B34" s="32">
        <v>900</v>
      </c>
      <c r="C34" s="33"/>
      <c r="D34" s="33">
        <v>1747874.36</v>
      </c>
    </row>
    <row r="35" spans="1:4" s="26" customFormat="1" ht="19.5">
      <c r="A35" s="31" t="s">
        <v>114</v>
      </c>
      <c r="B35" s="32"/>
      <c r="C35" s="33"/>
      <c r="D35" s="33">
        <v>201915.45</v>
      </c>
    </row>
    <row r="36" spans="1:4" s="26" customFormat="1" ht="19.5">
      <c r="A36" s="31" t="s">
        <v>115</v>
      </c>
      <c r="B36" s="32">
        <v>600</v>
      </c>
      <c r="C36" s="33"/>
      <c r="D36" s="33">
        <v>7405207.6</v>
      </c>
    </row>
    <row r="37" spans="1:4" s="26" customFormat="1" ht="19.5">
      <c r="A37" s="31" t="s">
        <v>290</v>
      </c>
      <c r="B37" s="74"/>
      <c r="C37" s="33"/>
      <c r="D37" s="33">
        <v>54500</v>
      </c>
    </row>
    <row r="38" spans="1:4" s="26" customFormat="1" ht="19.5">
      <c r="A38" s="75" t="s">
        <v>240</v>
      </c>
      <c r="B38" s="74"/>
      <c r="C38" s="33"/>
      <c r="D38" s="33">
        <v>60476</v>
      </c>
    </row>
    <row r="39" spans="1:4" s="26" customFormat="1" ht="20.25" thickBot="1">
      <c r="A39" s="35" t="s">
        <v>16</v>
      </c>
      <c r="B39" s="36"/>
      <c r="C39" s="37">
        <f>SUM(C5:C36)</f>
        <v>106583378.67999998</v>
      </c>
      <c r="D39" s="37">
        <f>SUM(D5:D38)</f>
        <v>106583378.67999999</v>
      </c>
    </row>
    <row r="40" spans="1:4" s="26" customFormat="1" ht="20.25" thickTop="1">
      <c r="A40" s="38"/>
      <c r="B40" s="38"/>
      <c r="C40" s="39"/>
      <c r="D40" s="39"/>
    </row>
    <row r="41" spans="1:4" s="26" customFormat="1" ht="19.5">
      <c r="A41" s="38"/>
      <c r="B41" s="38"/>
      <c r="C41" s="39"/>
      <c r="D41" s="39"/>
    </row>
    <row r="42" spans="1:6" s="26" customFormat="1" ht="21">
      <c r="A42" s="201" t="s">
        <v>201</v>
      </c>
      <c r="B42" s="201"/>
      <c r="C42" s="201"/>
      <c r="D42" s="201"/>
      <c r="E42" s="47"/>
      <c r="F42" s="47"/>
    </row>
    <row r="43" spans="1:6" s="26" customFormat="1" ht="21">
      <c r="A43" s="201" t="s">
        <v>200</v>
      </c>
      <c r="B43" s="201"/>
      <c r="C43" s="201"/>
      <c r="D43" s="201"/>
      <c r="E43" s="47"/>
      <c r="F43" s="47"/>
    </row>
    <row r="44" spans="1:6" s="26" customFormat="1" ht="21">
      <c r="A44" s="202" t="s">
        <v>119</v>
      </c>
      <c r="B44" s="202"/>
      <c r="C44" s="202"/>
      <c r="D44" s="202"/>
      <c r="E44" s="47"/>
      <c r="F44" s="47"/>
    </row>
    <row r="45" spans="1:4" s="26" customFormat="1" ht="19.5">
      <c r="A45" s="40"/>
      <c r="B45" s="40"/>
      <c r="C45" s="40"/>
      <c r="D45" s="40"/>
    </row>
    <row r="46" spans="1:4" s="26" customFormat="1" ht="19.5">
      <c r="A46" s="40"/>
      <c r="B46" s="40"/>
      <c r="C46" s="40"/>
      <c r="D46" s="40"/>
    </row>
    <row r="47" spans="1:4" s="26" customFormat="1" ht="19.5">
      <c r="A47" s="40"/>
      <c r="B47" s="40"/>
      <c r="C47" s="40"/>
      <c r="D47" s="40"/>
    </row>
    <row r="48" spans="1:4" s="26" customFormat="1" ht="19.5">
      <c r="A48" s="40"/>
      <c r="B48" s="40"/>
      <c r="C48" s="40"/>
      <c r="D48" s="40"/>
    </row>
    <row r="49" spans="1:4" s="26" customFormat="1" ht="19.5">
      <c r="A49" s="40"/>
      <c r="B49" s="40"/>
      <c r="C49" s="40"/>
      <c r="D49" s="40"/>
    </row>
    <row r="50" spans="1:4" s="26" customFormat="1" ht="19.5">
      <c r="A50" s="40"/>
      <c r="B50" s="40"/>
      <c r="C50" s="40"/>
      <c r="D50" s="40"/>
    </row>
    <row r="51" spans="1:4" s="26" customFormat="1" ht="19.5">
      <c r="A51" s="40"/>
      <c r="B51" s="40"/>
      <c r="C51" s="40"/>
      <c r="D51" s="40"/>
    </row>
    <row r="52" spans="1:4" s="26" customFormat="1" ht="19.5">
      <c r="A52" s="40"/>
      <c r="B52" s="40"/>
      <c r="C52" s="40"/>
      <c r="D52" s="40"/>
    </row>
    <row r="53" spans="1:4" s="26" customFormat="1" ht="19.5">
      <c r="A53" s="40"/>
      <c r="B53" s="40"/>
      <c r="C53" s="40"/>
      <c r="D53" s="40"/>
    </row>
    <row r="54" spans="1:4" s="26" customFormat="1" ht="19.5">
      <c r="A54" s="40"/>
      <c r="B54" s="40"/>
      <c r="C54" s="40"/>
      <c r="D54" s="40"/>
    </row>
    <row r="55" spans="1:4" s="26" customFormat="1" ht="19.5">
      <c r="A55" s="40"/>
      <c r="B55" s="40"/>
      <c r="C55" s="40"/>
      <c r="D55" s="40"/>
    </row>
    <row r="56" spans="1:4" s="26" customFormat="1" ht="19.5">
      <c r="A56" s="40"/>
      <c r="B56" s="40"/>
      <c r="C56" s="40"/>
      <c r="D56" s="40"/>
    </row>
    <row r="57" spans="1:4" s="26" customFormat="1" ht="19.5">
      <c r="A57" s="40"/>
      <c r="B57" s="40"/>
      <c r="C57" s="40"/>
      <c r="D57" s="40"/>
    </row>
    <row r="58" spans="1:4" s="26" customFormat="1" ht="19.5">
      <c r="A58" s="40"/>
      <c r="B58" s="40"/>
      <c r="C58" s="40"/>
      <c r="D58" s="40"/>
    </row>
    <row r="59" spans="1:4" s="26" customFormat="1" ht="19.5">
      <c r="A59" s="40"/>
      <c r="B59" s="40"/>
      <c r="C59" s="40"/>
      <c r="D59" s="40"/>
    </row>
    <row r="60" spans="1:4" s="26" customFormat="1" ht="19.5">
      <c r="A60" s="40"/>
      <c r="B60" s="40"/>
      <c r="C60" s="40"/>
      <c r="D60" s="40"/>
    </row>
    <row r="61" spans="1:4" s="26" customFormat="1" ht="19.5">
      <c r="A61" s="40"/>
      <c r="B61" s="40"/>
      <c r="C61" s="40"/>
      <c r="D61" s="40"/>
    </row>
    <row r="62" spans="1:4" s="26" customFormat="1" ht="19.5">
      <c r="A62" s="40"/>
      <c r="B62" s="40"/>
      <c r="C62" s="40"/>
      <c r="D62" s="40"/>
    </row>
    <row r="63" spans="1:4" s="26" customFormat="1" ht="19.5">
      <c r="A63" s="40"/>
      <c r="B63" s="40"/>
      <c r="C63" s="40"/>
      <c r="D63" s="40"/>
    </row>
    <row r="64" spans="1:4" s="26" customFormat="1" ht="19.5">
      <c r="A64" s="40"/>
      <c r="B64" s="40"/>
      <c r="C64" s="40"/>
      <c r="D64" s="40"/>
    </row>
    <row r="65" spans="1:4" s="26" customFormat="1" ht="19.5">
      <c r="A65" s="40"/>
      <c r="B65" s="40"/>
      <c r="C65" s="40"/>
      <c r="D65" s="40"/>
    </row>
    <row r="66" spans="1:4" s="26" customFormat="1" ht="19.5">
      <c r="A66" s="40"/>
      <c r="B66" s="40"/>
      <c r="C66" s="40"/>
      <c r="D66" s="40"/>
    </row>
    <row r="67" spans="1:4" s="26" customFormat="1" ht="19.5">
      <c r="A67" s="40"/>
      <c r="B67" s="40"/>
      <c r="C67" s="40"/>
      <c r="D67" s="40"/>
    </row>
    <row r="68" spans="1:4" s="26" customFormat="1" ht="19.5">
      <c r="A68" s="40"/>
      <c r="B68" s="40"/>
      <c r="C68" s="40"/>
      <c r="D68" s="40"/>
    </row>
    <row r="69" spans="1:4" s="26" customFormat="1" ht="19.5">
      <c r="A69" s="40"/>
      <c r="B69" s="40"/>
      <c r="C69" s="40"/>
      <c r="D69" s="40"/>
    </row>
    <row r="70" spans="1:4" s="26" customFormat="1" ht="19.5">
      <c r="A70" s="40"/>
      <c r="B70" s="40"/>
      <c r="C70" s="40"/>
      <c r="D70" s="40"/>
    </row>
    <row r="71" spans="1:4" s="26" customFormat="1" ht="19.5">
      <c r="A71" s="40"/>
      <c r="B71" s="40"/>
      <c r="C71" s="40"/>
      <c r="D71" s="40"/>
    </row>
    <row r="72" spans="1:4" s="26" customFormat="1" ht="19.5">
      <c r="A72" s="40"/>
      <c r="B72" s="40"/>
      <c r="C72" s="40"/>
      <c r="D72" s="40"/>
    </row>
    <row r="73" spans="1:4" s="26" customFormat="1" ht="19.5">
      <c r="A73" s="40"/>
      <c r="B73" s="40"/>
      <c r="C73" s="40"/>
      <c r="D73" s="40"/>
    </row>
    <row r="74" spans="1:4" s="26" customFormat="1" ht="19.5">
      <c r="A74" s="40"/>
      <c r="B74" s="40"/>
      <c r="C74" s="40"/>
      <c r="D74" s="40"/>
    </row>
    <row r="75" spans="1:4" s="26" customFormat="1" ht="19.5">
      <c r="A75" s="40"/>
      <c r="B75" s="40"/>
      <c r="C75" s="40"/>
      <c r="D75" s="40"/>
    </row>
    <row r="76" spans="1:4" s="26" customFormat="1" ht="19.5">
      <c r="A76" s="40"/>
      <c r="B76" s="40"/>
      <c r="C76" s="40"/>
      <c r="D76" s="40"/>
    </row>
    <row r="77" spans="1:4" s="26" customFormat="1" ht="19.5">
      <c r="A77" s="40"/>
      <c r="B77" s="40"/>
      <c r="C77" s="40"/>
      <c r="D77" s="40"/>
    </row>
    <row r="78" spans="1:4" s="26" customFormat="1" ht="19.5">
      <c r="A78" s="40"/>
      <c r="B78" s="40"/>
      <c r="C78" s="40"/>
      <c r="D78" s="40"/>
    </row>
    <row r="79" spans="1:4" s="26" customFormat="1" ht="19.5">
      <c r="A79" s="40"/>
      <c r="B79" s="40"/>
      <c r="C79" s="40"/>
      <c r="D79" s="40"/>
    </row>
    <row r="80" spans="1:4" s="26" customFormat="1" ht="19.5">
      <c r="A80" s="40"/>
      <c r="B80" s="40"/>
      <c r="C80" s="40"/>
      <c r="D80" s="40"/>
    </row>
    <row r="81" spans="1:4" s="26" customFormat="1" ht="19.5">
      <c r="A81" s="40"/>
      <c r="B81" s="40"/>
      <c r="C81" s="40"/>
      <c r="D81" s="40"/>
    </row>
    <row r="82" spans="1:4" s="26" customFormat="1" ht="19.5">
      <c r="A82" s="40"/>
      <c r="B82" s="40"/>
      <c r="C82" s="40"/>
      <c r="D82" s="40"/>
    </row>
    <row r="83" spans="1:4" s="26" customFormat="1" ht="19.5">
      <c r="A83" s="40"/>
      <c r="B83" s="40"/>
      <c r="C83" s="40"/>
      <c r="D83" s="40"/>
    </row>
    <row r="84" spans="1:4" s="26" customFormat="1" ht="19.5">
      <c r="A84" s="40"/>
      <c r="B84" s="40"/>
      <c r="C84" s="40"/>
      <c r="D84" s="40"/>
    </row>
    <row r="85" spans="1:4" s="26" customFormat="1" ht="19.5">
      <c r="A85" s="40"/>
      <c r="B85" s="40"/>
      <c r="C85" s="40"/>
      <c r="D85" s="40"/>
    </row>
    <row r="86" spans="1:4" s="26" customFormat="1" ht="19.5">
      <c r="A86" s="40"/>
      <c r="B86" s="40"/>
      <c r="C86" s="40"/>
      <c r="D86" s="40"/>
    </row>
    <row r="87" spans="1:4" s="26" customFormat="1" ht="19.5">
      <c r="A87" s="40"/>
      <c r="B87" s="40"/>
      <c r="C87" s="40"/>
      <c r="D87" s="40"/>
    </row>
    <row r="88" spans="1:4" s="26" customFormat="1" ht="19.5">
      <c r="A88" s="40"/>
      <c r="B88" s="40"/>
      <c r="C88" s="40"/>
      <c r="D88" s="40"/>
    </row>
    <row r="89" spans="1:4" s="26" customFormat="1" ht="19.5">
      <c r="A89" s="40"/>
      <c r="B89" s="40"/>
      <c r="C89" s="40"/>
      <c r="D89" s="40"/>
    </row>
    <row r="90" spans="1:4" s="26" customFormat="1" ht="19.5">
      <c r="A90" s="40"/>
      <c r="B90" s="40"/>
      <c r="C90" s="40"/>
      <c r="D90" s="40"/>
    </row>
    <row r="91" spans="1:4" s="26" customFormat="1" ht="19.5">
      <c r="A91" s="40"/>
      <c r="B91" s="40"/>
      <c r="C91" s="40"/>
      <c r="D91" s="40"/>
    </row>
    <row r="92" spans="1:4" s="26" customFormat="1" ht="19.5">
      <c r="A92" s="40"/>
      <c r="B92" s="40"/>
      <c r="C92" s="40"/>
      <c r="D92" s="40"/>
    </row>
    <row r="93" spans="1:4" s="26" customFormat="1" ht="19.5">
      <c r="A93" s="40"/>
      <c r="B93" s="40"/>
      <c r="C93" s="40"/>
      <c r="D93" s="40"/>
    </row>
    <row r="94" spans="1:4" s="26" customFormat="1" ht="19.5">
      <c r="A94" s="40"/>
      <c r="B94" s="40"/>
      <c r="C94" s="40"/>
      <c r="D94" s="40"/>
    </row>
    <row r="95" spans="1:4" s="26" customFormat="1" ht="19.5">
      <c r="A95" s="40"/>
      <c r="B95" s="40"/>
      <c r="C95" s="40"/>
      <c r="D95" s="40"/>
    </row>
    <row r="96" spans="1:4" s="26" customFormat="1" ht="19.5">
      <c r="A96" s="40"/>
      <c r="B96" s="40"/>
      <c r="C96" s="40"/>
      <c r="D96" s="40"/>
    </row>
    <row r="97" spans="1:4" s="26" customFormat="1" ht="19.5">
      <c r="A97" s="40"/>
      <c r="B97" s="40"/>
      <c r="C97" s="40"/>
      <c r="D97" s="40"/>
    </row>
    <row r="98" spans="1:4" s="26" customFormat="1" ht="19.5">
      <c r="A98" s="40"/>
      <c r="B98" s="40"/>
      <c r="C98" s="40"/>
      <c r="D98" s="40"/>
    </row>
    <row r="99" spans="1:4" s="26" customFormat="1" ht="19.5">
      <c r="A99" s="40"/>
      <c r="B99" s="40"/>
      <c r="C99" s="40"/>
      <c r="D99" s="40"/>
    </row>
    <row r="100" spans="1:4" s="26" customFormat="1" ht="19.5">
      <c r="A100" s="40"/>
      <c r="B100" s="40"/>
      <c r="C100" s="40"/>
      <c r="D100" s="40"/>
    </row>
    <row r="101" spans="1:4" s="26" customFormat="1" ht="19.5">
      <c r="A101" s="40"/>
      <c r="B101" s="40"/>
      <c r="C101" s="40"/>
      <c r="D101" s="40"/>
    </row>
    <row r="102" spans="1:4" s="26" customFormat="1" ht="19.5">
      <c r="A102" s="40"/>
      <c r="B102" s="40"/>
      <c r="C102" s="40"/>
      <c r="D102" s="40"/>
    </row>
    <row r="103" spans="1:4" s="26" customFormat="1" ht="19.5">
      <c r="A103" s="40"/>
      <c r="B103" s="40"/>
      <c r="C103" s="40"/>
      <c r="D103" s="40"/>
    </row>
    <row r="104" spans="1:4" s="26" customFormat="1" ht="19.5">
      <c r="A104" s="40"/>
      <c r="B104" s="40"/>
      <c r="C104" s="40"/>
      <c r="D104" s="40"/>
    </row>
    <row r="105" spans="1:4" s="26" customFormat="1" ht="19.5">
      <c r="A105" s="40"/>
      <c r="B105" s="40"/>
      <c r="C105" s="40"/>
      <c r="D105" s="40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2" customFormat="1" ht="24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19" customFormat="1" ht="23.25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3"/>
      <c r="B239" s="3"/>
      <c r="C239" s="3"/>
      <c r="D239" s="3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  <row r="443" spans="1:4" s="2" customFormat="1" ht="24">
      <c r="A443" s="1"/>
      <c r="B443" s="1"/>
      <c r="C443" s="1"/>
      <c r="D443" s="1"/>
    </row>
  </sheetData>
  <sheetProtection/>
  <mergeCells count="6">
    <mergeCell ref="A1:D1"/>
    <mergeCell ref="A2:D2"/>
    <mergeCell ref="A3:D3"/>
    <mergeCell ref="A42:D42"/>
    <mergeCell ref="A43:D43"/>
    <mergeCell ref="A44:D44"/>
  </mergeCells>
  <printOptions/>
  <pageMargins left="0.7480314960629921" right="0.34" top="0.18" bottom="0.16" header="0.15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8"/>
  <sheetViews>
    <sheetView zoomScale="150" zoomScaleNormal="150" zoomScalePageLayoutView="0" workbookViewId="0" topLeftCell="A13">
      <selection activeCell="G68" sqref="G68"/>
    </sheetView>
  </sheetViews>
  <sheetFormatPr defaultColWidth="9.140625" defaultRowHeight="21.75"/>
  <cols>
    <col min="1" max="1" width="49.421875" style="194" customWidth="1"/>
    <col min="2" max="2" width="9.28125" style="195" customWidth="1"/>
    <col min="3" max="4" width="15.28125" style="196" customWidth="1"/>
    <col min="5" max="5" width="15.7109375" style="194" customWidth="1"/>
    <col min="6" max="6" width="3.00390625" style="44" hidden="1" customWidth="1"/>
  </cols>
  <sheetData>
    <row r="1" spans="1:6" s="41" customFormat="1" ht="21">
      <c r="A1" s="204" t="s">
        <v>293</v>
      </c>
      <c r="B1" s="204"/>
      <c r="C1" s="204"/>
      <c r="D1" s="204"/>
      <c r="E1" s="204"/>
      <c r="F1" s="47"/>
    </row>
    <row r="2" spans="1:6" s="41" customFormat="1" ht="21">
      <c r="A2" s="205" t="s">
        <v>89</v>
      </c>
      <c r="B2" s="205"/>
      <c r="C2" s="205"/>
      <c r="D2" s="205"/>
      <c r="E2" s="205"/>
      <c r="F2" s="47"/>
    </row>
    <row r="3" spans="1:6" s="41" customFormat="1" ht="21">
      <c r="A3" s="206" t="s">
        <v>286</v>
      </c>
      <c r="B3" s="206"/>
      <c r="C3" s="206"/>
      <c r="D3" s="206"/>
      <c r="E3" s="206"/>
      <c r="F3" s="102"/>
    </row>
    <row r="4" spans="1:6" s="42" customFormat="1" ht="21">
      <c r="A4" s="207" t="s">
        <v>110</v>
      </c>
      <c r="B4" s="207" t="s">
        <v>1</v>
      </c>
      <c r="C4" s="209" t="s">
        <v>25</v>
      </c>
      <c r="D4" s="209" t="s">
        <v>108</v>
      </c>
      <c r="E4" s="209" t="s">
        <v>107</v>
      </c>
      <c r="F4" s="103"/>
    </row>
    <row r="5" spans="1:6" s="42" customFormat="1" ht="21">
      <c r="A5" s="208"/>
      <c r="B5" s="208"/>
      <c r="C5" s="210"/>
      <c r="D5" s="210"/>
      <c r="E5" s="210"/>
      <c r="F5" s="103"/>
    </row>
    <row r="6" spans="1:6" s="41" customFormat="1" ht="21">
      <c r="A6" s="188" t="s">
        <v>90</v>
      </c>
      <c r="B6" s="167"/>
      <c r="C6" s="189"/>
      <c r="D6" s="189"/>
      <c r="E6" s="189"/>
      <c r="F6" s="104"/>
    </row>
    <row r="7" spans="1:6" s="41" customFormat="1" ht="21">
      <c r="A7" s="172" t="s">
        <v>91</v>
      </c>
      <c r="B7" s="190">
        <v>411000</v>
      </c>
      <c r="C7" s="177"/>
      <c r="D7" s="177"/>
      <c r="E7" s="177"/>
      <c r="F7" s="104"/>
    </row>
    <row r="8" spans="1:6" s="41" customFormat="1" ht="21">
      <c r="A8" s="152" t="s">
        <v>92</v>
      </c>
      <c r="B8" s="167">
        <v>411001</v>
      </c>
      <c r="C8" s="177">
        <v>2580000</v>
      </c>
      <c r="D8" s="177">
        <v>157663.37</v>
      </c>
      <c r="E8" s="177">
        <v>4406032.72</v>
      </c>
      <c r="F8" s="104"/>
    </row>
    <row r="9" spans="1:6" s="41" customFormat="1" ht="21">
      <c r="A9" s="152" t="s">
        <v>93</v>
      </c>
      <c r="B9" s="167">
        <v>411002</v>
      </c>
      <c r="C9" s="177">
        <v>200000</v>
      </c>
      <c r="D9" s="191">
        <v>9229.71</v>
      </c>
      <c r="E9" s="191">
        <v>218465.23</v>
      </c>
      <c r="F9" s="104"/>
    </row>
    <row r="10" spans="1:6" s="41" customFormat="1" ht="21">
      <c r="A10" s="152" t="s">
        <v>94</v>
      </c>
      <c r="B10" s="167">
        <v>411003</v>
      </c>
      <c r="C10" s="177">
        <v>400000</v>
      </c>
      <c r="D10" s="177">
        <v>27366</v>
      </c>
      <c r="E10" s="177">
        <v>285669</v>
      </c>
      <c r="F10" s="104"/>
    </row>
    <row r="11" spans="1:6" s="41" customFormat="1" ht="21">
      <c r="A11" s="152" t="s">
        <v>140</v>
      </c>
      <c r="B11" s="167">
        <v>411005</v>
      </c>
      <c r="C11" s="177">
        <v>100000</v>
      </c>
      <c r="D11" s="177">
        <v>0</v>
      </c>
      <c r="E11" s="177">
        <v>100000</v>
      </c>
      <c r="F11" s="104"/>
    </row>
    <row r="12" spans="1:6" s="42" customFormat="1" ht="21">
      <c r="A12" s="180" t="s">
        <v>16</v>
      </c>
      <c r="B12" s="173"/>
      <c r="C12" s="169">
        <f>SUM(C8:C11)</f>
        <v>3280000</v>
      </c>
      <c r="D12" s="169">
        <f>SUM(D8:D11)</f>
        <v>194259.08</v>
      </c>
      <c r="E12" s="169">
        <f>SUM(E8:E11)</f>
        <v>5010166.95</v>
      </c>
      <c r="F12" s="103"/>
    </row>
    <row r="13" spans="1:6" s="42" customFormat="1" ht="21">
      <c r="A13" s="172" t="s">
        <v>109</v>
      </c>
      <c r="B13" s="173">
        <v>412000</v>
      </c>
      <c r="C13" s="174"/>
      <c r="D13" s="174"/>
      <c r="E13" s="174"/>
      <c r="F13" s="105"/>
    </row>
    <row r="14" spans="1:6" s="41" customFormat="1" ht="21">
      <c r="A14" s="152" t="s">
        <v>221</v>
      </c>
      <c r="B14" s="167">
        <v>412103</v>
      </c>
      <c r="C14" s="177">
        <v>5000</v>
      </c>
      <c r="D14" s="177">
        <v>1105.8</v>
      </c>
      <c r="E14" s="177">
        <v>9079.2</v>
      </c>
      <c r="F14" s="104"/>
    </row>
    <row r="15" spans="1:6" s="41" customFormat="1" ht="21">
      <c r="A15" s="152" t="s">
        <v>222</v>
      </c>
      <c r="B15" s="167">
        <v>412106</v>
      </c>
      <c r="C15" s="177">
        <v>15000</v>
      </c>
      <c r="D15" s="177">
        <v>3481</v>
      </c>
      <c r="E15" s="177">
        <v>21713</v>
      </c>
      <c r="F15" s="104"/>
    </row>
    <row r="16" spans="1:6" s="41" customFormat="1" ht="21">
      <c r="A16" s="152" t="s">
        <v>219</v>
      </c>
      <c r="B16" s="167">
        <v>412107</v>
      </c>
      <c r="C16" s="177">
        <v>800000</v>
      </c>
      <c r="D16" s="177">
        <v>92390</v>
      </c>
      <c r="E16" s="177">
        <v>762980</v>
      </c>
      <c r="F16" s="104"/>
    </row>
    <row r="17" spans="1:6" s="41" customFormat="1" ht="21">
      <c r="A17" s="152" t="s">
        <v>220</v>
      </c>
      <c r="B17" s="167"/>
      <c r="C17" s="177">
        <v>5000</v>
      </c>
      <c r="D17" s="177">
        <v>420</v>
      </c>
      <c r="E17" s="177">
        <v>2670</v>
      </c>
      <c r="F17" s="104"/>
    </row>
    <row r="18" spans="1:6" s="41" customFormat="1" ht="21">
      <c r="A18" s="152" t="s">
        <v>218</v>
      </c>
      <c r="B18" s="167">
        <v>412199</v>
      </c>
      <c r="C18" s="177">
        <v>25000</v>
      </c>
      <c r="D18" s="177">
        <v>400</v>
      </c>
      <c r="E18" s="177">
        <v>9870</v>
      </c>
      <c r="F18" s="104"/>
    </row>
    <row r="19" spans="1:6" s="41" customFormat="1" ht="21">
      <c r="A19" s="152" t="s">
        <v>217</v>
      </c>
      <c r="B19" s="167">
        <v>412210</v>
      </c>
      <c r="C19" s="177">
        <v>50000</v>
      </c>
      <c r="D19" s="177">
        <v>100</v>
      </c>
      <c r="E19" s="177">
        <v>264675.5</v>
      </c>
      <c r="F19" s="104"/>
    </row>
    <row r="20" spans="1:6" s="41" customFormat="1" ht="21">
      <c r="A20" s="152" t="s">
        <v>261</v>
      </c>
      <c r="B20" s="167">
        <v>412303</v>
      </c>
      <c r="C20" s="177">
        <v>50000</v>
      </c>
      <c r="D20" s="177">
        <v>5600</v>
      </c>
      <c r="E20" s="177">
        <v>132090</v>
      </c>
      <c r="F20" s="104"/>
    </row>
    <row r="21" spans="1:6" s="41" customFormat="1" ht="21">
      <c r="A21" s="152" t="s">
        <v>214</v>
      </c>
      <c r="B21" s="167">
        <v>412304</v>
      </c>
      <c r="C21" s="177">
        <v>15000</v>
      </c>
      <c r="D21" s="177">
        <v>1850</v>
      </c>
      <c r="E21" s="177">
        <v>31270</v>
      </c>
      <c r="F21" s="104"/>
    </row>
    <row r="22" spans="1:6" s="41" customFormat="1" ht="21">
      <c r="A22" s="152" t="s">
        <v>215</v>
      </c>
      <c r="B22" s="167">
        <v>412306</v>
      </c>
      <c r="C22" s="177">
        <v>5000</v>
      </c>
      <c r="D22" s="177">
        <v>0</v>
      </c>
      <c r="E22" s="177">
        <v>0</v>
      </c>
      <c r="F22" s="104"/>
    </row>
    <row r="23" spans="1:6" s="41" customFormat="1" ht="21">
      <c r="A23" s="152" t="s">
        <v>216</v>
      </c>
      <c r="B23" s="167">
        <v>412307</v>
      </c>
      <c r="C23" s="177">
        <v>5000</v>
      </c>
      <c r="D23" s="177">
        <v>740</v>
      </c>
      <c r="E23" s="177">
        <v>3070</v>
      </c>
      <c r="F23" s="104"/>
    </row>
    <row r="24" spans="1:6" s="42" customFormat="1" ht="21">
      <c r="A24" s="180" t="s">
        <v>16</v>
      </c>
      <c r="B24" s="173"/>
      <c r="C24" s="169">
        <f>SUM(C14:C23)</f>
        <v>975000</v>
      </c>
      <c r="D24" s="169">
        <f>SUM(D14:D23)</f>
        <v>106086.8</v>
      </c>
      <c r="E24" s="169">
        <f>SUM(E14:E23)</f>
        <v>1237417.7</v>
      </c>
      <c r="F24" s="103"/>
    </row>
    <row r="25" spans="1:6" s="42" customFormat="1" ht="21">
      <c r="A25" s="172" t="s">
        <v>95</v>
      </c>
      <c r="B25" s="173">
        <v>413000</v>
      </c>
      <c r="C25" s="174"/>
      <c r="D25" s="174"/>
      <c r="E25" s="174"/>
      <c r="F25" s="105"/>
    </row>
    <row r="26" spans="1:6" s="41" customFormat="1" ht="21">
      <c r="A26" s="152" t="s">
        <v>96</v>
      </c>
      <c r="B26" s="167">
        <v>413003</v>
      </c>
      <c r="C26" s="177">
        <v>600000</v>
      </c>
      <c r="D26" s="177">
        <v>0</v>
      </c>
      <c r="E26" s="177">
        <v>375984.37</v>
      </c>
      <c r="F26" s="104"/>
    </row>
    <row r="27" spans="1:6" s="41" customFormat="1" ht="21">
      <c r="A27" s="180" t="s">
        <v>16</v>
      </c>
      <c r="B27" s="173"/>
      <c r="C27" s="169">
        <f>SUM(C26:C26)</f>
        <v>600000</v>
      </c>
      <c r="D27" s="169">
        <f>SUM(D26:D26)</f>
        <v>0</v>
      </c>
      <c r="E27" s="169">
        <f>SUM(E26:E26)</f>
        <v>375984.37</v>
      </c>
      <c r="F27" s="106"/>
    </row>
    <row r="28" spans="1:6" s="42" customFormat="1" ht="21">
      <c r="A28" s="172" t="s">
        <v>97</v>
      </c>
      <c r="B28" s="173">
        <v>415000</v>
      </c>
      <c r="C28" s="174"/>
      <c r="D28" s="174"/>
      <c r="E28" s="174"/>
      <c r="F28" s="105"/>
    </row>
    <row r="29" spans="1:6" s="41" customFormat="1" ht="21">
      <c r="A29" s="152" t="s">
        <v>98</v>
      </c>
      <c r="B29" s="167">
        <v>415004</v>
      </c>
      <c r="C29" s="177">
        <v>90000</v>
      </c>
      <c r="D29" s="177">
        <v>1200</v>
      </c>
      <c r="E29" s="177">
        <v>109400</v>
      </c>
      <c r="F29" s="104"/>
    </row>
    <row r="30" spans="1:6" s="41" customFormat="1" ht="21">
      <c r="A30" s="152" t="s">
        <v>106</v>
      </c>
      <c r="B30" s="167">
        <v>415999</v>
      </c>
      <c r="C30" s="177">
        <v>20000</v>
      </c>
      <c r="D30" s="177">
        <v>0</v>
      </c>
      <c r="E30" s="177">
        <v>0</v>
      </c>
      <c r="F30" s="104"/>
    </row>
    <row r="31" spans="1:6" s="41" customFormat="1" ht="21">
      <c r="A31" s="180" t="s">
        <v>16</v>
      </c>
      <c r="B31" s="173"/>
      <c r="C31" s="192">
        <f>SUM(C29:C30)</f>
        <v>110000</v>
      </c>
      <c r="D31" s="192">
        <f>SUM(D29:D30)</f>
        <v>1200</v>
      </c>
      <c r="E31" s="192">
        <f>SUM(E29:E30)</f>
        <v>109400</v>
      </c>
      <c r="F31" s="106"/>
    </row>
    <row r="32" spans="1:6" s="110" customFormat="1" ht="21">
      <c r="A32" s="211" t="s">
        <v>44</v>
      </c>
      <c r="B32" s="212"/>
      <c r="C32" s="193">
        <f>C12+C24+C27+C31</f>
        <v>4965000</v>
      </c>
      <c r="D32" s="193">
        <f>D12+D24+D27+D31</f>
        <v>301545.88</v>
      </c>
      <c r="E32" s="193">
        <f>E12+E24+E27+E31</f>
        <v>6732969.0200000005</v>
      </c>
      <c r="F32" s="109"/>
    </row>
    <row r="33" spans="1:6" s="108" customFormat="1" ht="21">
      <c r="A33" s="185"/>
      <c r="B33" s="186"/>
      <c r="C33" s="170"/>
      <c r="D33" s="170"/>
      <c r="E33" s="170"/>
      <c r="F33" s="107"/>
    </row>
    <row r="34" spans="1:6" s="108" customFormat="1" ht="21">
      <c r="A34" s="185"/>
      <c r="B34" s="186"/>
      <c r="C34" s="170"/>
      <c r="D34" s="170"/>
      <c r="E34" s="170"/>
      <c r="F34" s="107"/>
    </row>
    <row r="35" spans="1:6" s="108" customFormat="1" ht="21">
      <c r="A35" s="185"/>
      <c r="B35" s="186"/>
      <c r="C35" s="170"/>
      <c r="D35" s="170"/>
      <c r="E35" s="170"/>
      <c r="F35" s="107"/>
    </row>
    <row r="36" spans="1:6" s="108" customFormat="1" ht="21">
      <c r="A36" s="185"/>
      <c r="B36" s="186"/>
      <c r="C36" s="170"/>
      <c r="D36" s="170"/>
      <c r="E36" s="170"/>
      <c r="F36" s="107"/>
    </row>
    <row r="37" spans="1:6" s="108" customFormat="1" ht="21">
      <c r="A37" s="185"/>
      <c r="B37" s="186"/>
      <c r="C37" s="170"/>
      <c r="D37" s="170"/>
      <c r="E37" s="170"/>
      <c r="F37" s="107"/>
    </row>
    <row r="38" spans="1:6" s="108" customFormat="1" ht="21">
      <c r="A38" s="214" t="s">
        <v>197</v>
      </c>
      <c r="B38" s="214"/>
      <c r="C38" s="214"/>
      <c r="D38" s="214"/>
      <c r="E38" s="214"/>
      <c r="F38" s="214"/>
    </row>
    <row r="39" spans="1:6" s="108" customFormat="1" ht="21">
      <c r="A39" s="202" t="s">
        <v>196</v>
      </c>
      <c r="B39" s="202"/>
      <c r="C39" s="202"/>
      <c r="D39" s="202"/>
      <c r="E39" s="202"/>
      <c r="F39" s="202"/>
    </row>
    <row r="40" spans="1:6" s="166" customFormat="1" ht="18">
      <c r="A40" s="204" t="s">
        <v>292</v>
      </c>
      <c r="B40" s="204"/>
      <c r="C40" s="204"/>
      <c r="D40" s="204"/>
      <c r="E40" s="204"/>
      <c r="F40" s="165"/>
    </row>
    <row r="41" spans="1:6" s="166" customFormat="1" ht="18">
      <c r="A41" s="205" t="s">
        <v>89</v>
      </c>
      <c r="B41" s="205"/>
      <c r="C41" s="205"/>
      <c r="D41" s="205"/>
      <c r="E41" s="205"/>
      <c r="F41" s="165"/>
    </row>
    <row r="42" spans="1:6" s="166" customFormat="1" ht="18">
      <c r="A42" s="206" t="s">
        <v>286</v>
      </c>
      <c r="B42" s="206"/>
      <c r="C42" s="206"/>
      <c r="D42" s="206"/>
      <c r="E42" s="206"/>
      <c r="F42" s="165"/>
    </row>
    <row r="43" spans="1:6" s="166" customFormat="1" ht="18">
      <c r="A43" s="207" t="s">
        <v>110</v>
      </c>
      <c r="B43" s="207" t="s">
        <v>1</v>
      </c>
      <c r="C43" s="209" t="s">
        <v>25</v>
      </c>
      <c r="D43" s="209" t="s">
        <v>108</v>
      </c>
      <c r="E43" s="209" t="s">
        <v>107</v>
      </c>
      <c r="F43" s="165"/>
    </row>
    <row r="44" spans="1:6" s="166" customFormat="1" ht="18">
      <c r="A44" s="208"/>
      <c r="B44" s="208"/>
      <c r="C44" s="210"/>
      <c r="D44" s="210"/>
      <c r="E44" s="210"/>
      <c r="F44" s="165"/>
    </row>
    <row r="45" spans="1:6" s="171" customFormat="1" ht="18">
      <c r="A45" s="216" t="s">
        <v>29</v>
      </c>
      <c r="B45" s="216"/>
      <c r="C45" s="169">
        <f>C32</f>
        <v>4965000</v>
      </c>
      <c r="D45" s="169">
        <f>D32</f>
        <v>301545.88</v>
      </c>
      <c r="E45" s="169">
        <f>E32</f>
        <v>6732969.0200000005</v>
      </c>
      <c r="F45" s="170"/>
    </row>
    <row r="46" spans="1:6" s="176" customFormat="1" ht="18">
      <c r="A46" s="172" t="s">
        <v>99</v>
      </c>
      <c r="B46" s="173"/>
      <c r="C46" s="174"/>
      <c r="D46" s="174"/>
      <c r="E46" s="174"/>
      <c r="F46" s="175"/>
    </row>
    <row r="47" spans="1:6" s="176" customFormat="1" ht="18">
      <c r="A47" s="172" t="s">
        <v>100</v>
      </c>
      <c r="B47" s="173">
        <v>421000</v>
      </c>
      <c r="C47" s="174"/>
      <c r="D47" s="174"/>
      <c r="E47" s="174"/>
      <c r="F47" s="175"/>
    </row>
    <row r="48" spans="1:6" s="24" customFormat="1" ht="18">
      <c r="A48" s="152" t="s">
        <v>259</v>
      </c>
      <c r="B48" s="167">
        <v>421002</v>
      </c>
      <c r="C48" s="177">
        <v>9000000</v>
      </c>
      <c r="D48" s="177">
        <v>0</v>
      </c>
      <c r="E48" s="177">
        <v>4146079.96</v>
      </c>
      <c r="F48" s="178"/>
    </row>
    <row r="49" spans="1:6" s="24" customFormat="1" ht="18">
      <c r="A49" s="152" t="s">
        <v>141</v>
      </c>
      <c r="B49" s="167">
        <v>421004</v>
      </c>
      <c r="C49" s="177">
        <v>4500000</v>
      </c>
      <c r="D49" s="177">
        <v>465584.62</v>
      </c>
      <c r="E49" s="177">
        <v>3436568.27</v>
      </c>
      <c r="F49" s="178"/>
    </row>
    <row r="50" spans="1:6" s="24" customFormat="1" ht="18">
      <c r="A50" s="152" t="s">
        <v>142</v>
      </c>
      <c r="B50" s="167">
        <v>421005</v>
      </c>
      <c r="C50" s="177">
        <v>800000</v>
      </c>
      <c r="D50" s="177">
        <v>109231</v>
      </c>
      <c r="E50" s="177">
        <v>661046.38</v>
      </c>
      <c r="F50" s="178"/>
    </row>
    <row r="51" spans="1:6" s="24" customFormat="1" ht="18">
      <c r="A51" s="152" t="s">
        <v>143</v>
      </c>
      <c r="B51" s="167">
        <v>421006</v>
      </c>
      <c r="C51" s="177">
        <v>1500000</v>
      </c>
      <c r="D51" s="177">
        <v>289547.92</v>
      </c>
      <c r="E51" s="177">
        <v>1664847.56</v>
      </c>
      <c r="F51" s="178"/>
    </row>
    <row r="52" spans="1:6" s="24" customFormat="1" ht="18">
      <c r="A52" s="152" t="s">
        <v>144</v>
      </c>
      <c r="B52" s="167">
        <v>421007</v>
      </c>
      <c r="C52" s="177">
        <v>2500000</v>
      </c>
      <c r="D52" s="177">
        <v>400065.82</v>
      </c>
      <c r="E52" s="177">
        <v>2451950.7</v>
      </c>
      <c r="F52" s="178"/>
    </row>
    <row r="53" spans="1:6" s="24" customFormat="1" ht="18">
      <c r="A53" s="152" t="s">
        <v>145</v>
      </c>
      <c r="B53" s="167">
        <v>421012</v>
      </c>
      <c r="C53" s="177">
        <v>50000</v>
      </c>
      <c r="D53" s="177">
        <v>14115.33</v>
      </c>
      <c r="E53" s="177">
        <v>32452.29</v>
      </c>
      <c r="F53" s="178"/>
    </row>
    <row r="54" spans="1:6" s="24" customFormat="1" ht="18">
      <c r="A54" s="152" t="s">
        <v>146</v>
      </c>
      <c r="B54" s="167">
        <v>421013</v>
      </c>
      <c r="C54" s="177">
        <v>130000</v>
      </c>
      <c r="D54" s="177">
        <v>27289.08</v>
      </c>
      <c r="E54" s="177">
        <v>99003.76</v>
      </c>
      <c r="F54" s="178"/>
    </row>
    <row r="55" spans="1:6" s="24" customFormat="1" ht="18">
      <c r="A55" s="152" t="s">
        <v>147</v>
      </c>
      <c r="B55" s="167">
        <v>421015</v>
      </c>
      <c r="C55" s="177">
        <v>29419270</v>
      </c>
      <c r="D55" s="177">
        <v>3575123</v>
      </c>
      <c r="E55" s="177">
        <v>21027074</v>
      </c>
      <c r="F55" s="178"/>
    </row>
    <row r="56" spans="1:6" s="24" customFormat="1" ht="18">
      <c r="A56" s="179" t="s">
        <v>223</v>
      </c>
      <c r="B56" s="167">
        <v>421014</v>
      </c>
      <c r="C56" s="177">
        <v>8000</v>
      </c>
      <c r="D56" s="177">
        <v>0</v>
      </c>
      <c r="E56" s="177">
        <v>19839</v>
      </c>
      <c r="F56" s="178"/>
    </row>
    <row r="57" spans="1:6" s="24" customFormat="1" ht="18">
      <c r="A57" s="179" t="s">
        <v>224</v>
      </c>
      <c r="B57" s="167">
        <v>421017</v>
      </c>
      <c r="C57" s="177">
        <v>12000</v>
      </c>
      <c r="D57" s="177">
        <v>0</v>
      </c>
      <c r="E57" s="177">
        <v>0</v>
      </c>
      <c r="F57" s="178"/>
    </row>
    <row r="58" spans="1:6" s="24" customFormat="1" ht="18">
      <c r="A58" s="180" t="s">
        <v>16</v>
      </c>
      <c r="B58" s="173"/>
      <c r="C58" s="169">
        <f>SUM(C48:C57)</f>
        <v>47919270</v>
      </c>
      <c r="D58" s="169">
        <f>SUM(D48:D57)</f>
        <v>4880956.7700000005</v>
      </c>
      <c r="E58" s="169">
        <f>SUM(E48:E57)</f>
        <v>33538861.92</v>
      </c>
      <c r="F58" s="181"/>
    </row>
    <row r="59" spans="1:6" s="24" customFormat="1" ht="18">
      <c r="A59" s="152" t="s">
        <v>101</v>
      </c>
      <c r="B59" s="167"/>
      <c r="C59" s="177"/>
      <c r="D59" s="177"/>
      <c r="E59" s="177"/>
      <c r="F59" s="178"/>
    </row>
    <row r="60" spans="1:6" s="24" customFormat="1" ht="18">
      <c r="A60" s="152" t="s">
        <v>225</v>
      </c>
      <c r="B60" s="173">
        <v>430000</v>
      </c>
      <c r="C60" s="177"/>
      <c r="D60" s="177"/>
      <c r="E60" s="177"/>
      <c r="F60" s="178"/>
    </row>
    <row r="61" spans="1:6" s="24" customFormat="1" ht="18">
      <c r="A61" s="152" t="s">
        <v>253</v>
      </c>
      <c r="B61" s="167">
        <v>431002</v>
      </c>
      <c r="C61" s="177">
        <v>10500000</v>
      </c>
      <c r="D61" s="177">
        <v>0</v>
      </c>
      <c r="E61" s="177">
        <v>4660268</v>
      </c>
      <c r="F61" s="178"/>
    </row>
    <row r="62" spans="1:6" s="24" customFormat="1" ht="18">
      <c r="A62" s="152" t="s">
        <v>257</v>
      </c>
      <c r="B62" s="167"/>
      <c r="C62" s="177"/>
      <c r="D62" s="177">
        <v>0</v>
      </c>
      <c r="E62" s="177">
        <v>1575735</v>
      </c>
      <c r="F62" s="178"/>
    </row>
    <row r="63" spans="1:6" s="24" customFormat="1" ht="18">
      <c r="A63" s="152" t="s">
        <v>258</v>
      </c>
      <c r="B63" s="167"/>
      <c r="C63" s="177"/>
      <c r="D63" s="177">
        <v>0</v>
      </c>
      <c r="E63" s="177">
        <v>3657000</v>
      </c>
      <c r="F63" s="178"/>
    </row>
    <row r="64" spans="1:6" s="24" customFormat="1" ht="18">
      <c r="A64" s="152" t="s">
        <v>254</v>
      </c>
      <c r="B64" s="167"/>
      <c r="C64" s="177"/>
      <c r="D64" s="177">
        <v>0</v>
      </c>
      <c r="E64" s="177">
        <v>40500</v>
      </c>
      <c r="F64" s="178"/>
    </row>
    <row r="65" spans="1:6" s="24" customFormat="1" ht="18">
      <c r="A65" s="152" t="s">
        <v>255</v>
      </c>
      <c r="B65" s="167"/>
      <c r="C65" s="177"/>
      <c r="D65" s="177">
        <v>0</v>
      </c>
      <c r="E65" s="177">
        <v>14000</v>
      </c>
      <c r="F65" s="178"/>
    </row>
    <row r="66" spans="1:6" s="24" customFormat="1" ht="18">
      <c r="A66" s="152" t="s">
        <v>256</v>
      </c>
      <c r="B66" s="167"/>
      <c r="C66" s="177"/>
      <c r="D66" s="177">
        <v>0</v>
      </c>
      <c r="E66" s="177">
        <v>120000</v>
      </c>
      <c r="F66" s="178"/>
    </row>
    <row r="67" spans="1:6" s="176" customFormat="1" ht="18">
      <c r="A67" s="180" t="s">
        <v>16</v>
      </c>
      <c r="B67" s="173"/>
      <c r="C67" s="169">
        <f>SUM(C61)</f>
        <v>10500000</v>
      </c>
      <c r="D67" s="169">
        <f>SUM(D61:D66)</f>
        <v>0</v>
      </c>
      <c r="E67" s="169">
        <f>SUM(E61:E66)</f>
        <v>10067503</v>
      </c>
      <c r="F67" s="175"/>
    </row>
    <row r="68" spans="1:6" s="24" customFormat="1" ht="18">
      <c r="A68" s="152" t="s">
        <v>226</v>
      </c>
      <c r="B68" s="167">
        <v>440000</v>
      </c>
      <c r="C68" s="177"/>
      <c r="D68" s="177"/>
      <c r="E68" s="177"/>
      <c r="F68" s="178"/>
    </row>
    <row r="69" spans="1:6" s="24" customFormat="1" ht="18">
      <c r="A69" s="152" t="s">
        <v>227</v>
      </c>
      <c r="B69" s="167">
        <v>441000</v>
      </c>
      <c r="C69" s="177"/>
      <c r="D69" s="177"/>
      <c r="E69" s="177"/>
      <c r="F69" s="178"/>
    </row>
    <row r="70" spans="1:6" s="24" customFormat="1" ht="18">
      <c r="A70" s="152" t="s">
        <v>228</v>
      </c>
      <c r="B70" s="167">
        <v>441001</v>
      </c>
      <c r="C70" s="177">
        <v>0</v>
      </c>
      <c r="D70" s="177">
        <v>0</v>
      </c>
      <c r="E70" s="177">
        <v>394800</v>
      </c>
      <c r="F70" s="178"/>
    </row>
    <row r="71" spans="1:6" s="24" customFormat="1" ht="18">
      <c r="A71" s="152" t="s">
        <v>229</v>
      </c>
      <c r="B71" s="167">
        <v>441001</v>
      </c>
      <c r="C71" s="177">
        <v>0</v>
      </c>
      <c r="D71" s="177">
        <v>0</v>
      </c>
      <c r="E71" s="177">
        <v>63000</v>
      </c>
      <c r="F71" s="178"/>
    </row>
    <row r="72" spans="1:6" s="24" customFormat="1" ht="18">
      <c r="A72" s="152" t="s">
        <v>230</v>
      </c>
      <c r="B72" s="167">
        <v>441001</v>
      </c>
      <c r="C72" s="177">
        <v>0</v>
      </c>
      <c r="D72" s="177">
        <v>0</v>
      </c>
      <c r="E72" s="177">
        <v>22890</v>
      </c>
      <c r="F72" s="178"/>
    </row>
    <row r="73" spans="1:6" s="24" customFormat="1" ht="18">
      <c r="A73" s="152" t="s">
        <v>231</v>
      </c>
      <c r="B73" s="167">
        <v>441002</v>
      </c>
      <c r="C73" s="177">
        <v>0</v>
      </c>
      <c r="D73" s="177">
        <v>682000</v>
      </c>
      <c r="E73" s="177">
        <v>5472200</v>
      </c>
      <c r="F73" s="178"/>
    </row>
    <row r="74" spans="1:6" s="24" customFormat="1" ht="18">
      <c r="A74" s="152" t="s">
        <v>232</v>
      </c>
      <c r="B74" s="167">
        <v>441002</v>
      </c>
      <c r="C74" s="177">
        <v>0</v>
      </c>
      <c r="D74" s="177">
        <v>142400</v>
      </c>
      <c r="E74" s="177">
        <v>1146400</v>
      </c>
      <c r="F74" s="178"/>
    </row>
    <row r="75" spans="1:6" s="24" customFormat="1" ht="18">
      <c r="A75" s="152" t="s">
        <v>260</v>
      </c>
      <c r="B75" s="167"/>
      <c r="C75" s="177"/>
      <c r="D75" s="177">
        <v>0</v>
      </c>
      <c r="E75" s="177">
        <v>1052119</v>
      </c>
      <c r="F75" s="178"/>
    </row>
    <row r="76" spans="1:6" s="24" customFormat="1" ht="18">
      <c r="A76" s="152" t="s">
        <v>249</v>
      </c>
      <c r="B76" s="167"/>
      <c r="C76" s="177"/>
      <c r="D76" s="177">
        <v>0</v>
      </c>
      <c r="E76" s="177">
        <v>340000</v>
      </c>
      <c r="F76" s="178"/>
    </row>
    <row r="77" spans="1:6" s="24" customFormat="1" ht="18">
      <c r="A77" s="152" t="s">
        <v>271</v>
      </c>
      <c r="B77" s="167"/>
      <c r="C77" s="177"/>
      <c r="D77" s="177">
        <v>0</v>
      </c>
      <c r="E77" s="177">
        <v>70000</v>
      </c>
      <c r="F77" s="178"/>
    </row>
    <row r="78" spans="1:6" s="24" customFormat="1" ht="18">
      <c r="A78" s="152" t="s">
        <v>272</v>
      </c>
      <c r="B78" s="167"/>
      <c r="C78" s="177"/>
      <c r="D78" s="177">
        <v>0</v>
      </c>
      <c r="E78" s="177">
        <v>25000</v>
      </c>
      <c r="F78" s="178"/>
    </row>
    <row r="79" spans="1:6" s="24" customFormat="1" ht="18">
      <c r="A79" s="152" t="s">
        <v>277</v>
      </c>
      <c r="B79" s="167"/>
      <c r="C79" s="177"/>
      <c r="D79" s="177">
        <v>0</v>
      </c>
      <c r="E79" s="177">
        <v>479100</v>
      </c>
      <c r="F79" s="178"/>
    </row>
    <row r="80" spans="1:6" s="24" customFormat="1" ht="18">
      <c r="A80" s="180" t="s">
        <v>16</v>
      </c>
      <c r="B80" s="173"/>
      <c r="C80" s="169">
        <f>SUM(C61)</f>
        <v>10500000</v>
      </c>
      <c r="D80" s="169">
        <f>SUM(D70:D79)</f>
        <v>824400</v>
      </c>
      <c r="E80" s="169">
        <f>SUM(E70:E79)</f>
        <v>9065509</v>
      </c>
      <c r="F80" s="181"/>
    </row>
    <row r="81" spans="1:6" s="176" customFormat="1" ht="18.75" thickBot="1">
      <c r="A81" s="168" t="s">
        <v>102</v>
      </c>
      <c r="B81" s="182"/>
      <c r="C81" s="183">
        <f>C45+C58+C80</f>
        <v>63384270</v>
      </c>
      <c r="D81" s="183">
        <f>D45+D58+D67+D80</f>
        <v>6006902.65</v>
      </c>
      <c r="E81" s="183">
        <f>E45+E58+E67+E80</f>
        <v>59404842.940000005</v>
      </c>
      <c r="F81" s="184"/>
    </row>
    <row r="82" spans="1:6" s="176" customFormat="1" ht="18.75" thickTop="1">
      <c r="A82" s="185"/>
      <c r="B82" s="186"/>
      <c r="C82" s="170"/>
      <c r="D82" s="170"/>
      <c r="E82" s="170"/>
      <c r="F82" s="170"/>
    </row>
    <row r="83" spans="1:6" s="176" customFormat="1" ht="18">
      <c r="A83" s="215" t="s">
        <v>197</v>
      </c>
      <c r="B83" s="215"/>
      <c r="C83" s="215"/>
      <c r="D83" s="215"/>
      <c r="E83" s="215"/>
      <c r="F83" s="215"/>
    </row>
    <row r="84" spans="1:6" s="24" customFormat="1" ht="18">
      <c r="A84" s="213" t="s">
        <v>196</v>
      </c>
      <c r="B84" s="213"/>
      <c r="C84" s="213"/>
      <c r="D84" s="213"/>
      <c r="E84" s="213"/>
      <c r="F84" s="213"/>
    </row>
    <row r="85" spans="1:6" s="24" customFormat="1" ht="18">
      <c r="A85" s="213" t="s">
        <v>119</v>
      </c>
      <c r="B85" s="213"/>
      <c r="C85" s="213"/>
      <c r="D85" s="213"/>
      <c r="E85" s="213"/>
      <c r="F85" s="213"/>
    </row>
    <row r="86" spans="1:6" s="24" customFormat="1" ht="18">
      <c r="A86" s="213"/>
      <c r="B86" s="213"/>
      <c r="C86" s="213"/>
      <c r="D86" s="213"/>
      <c r="E86" s="213"/>
      <c r="F86" s="213"/>
    </row>
    <row r="87" spans="2:6" s="24" customFormat="1" ht="18">
      <c r="B87" s="167"/>
      <c r="C87" s="187"/>
      <c r="D87" s="187"/>
      <c r="F87" s="187"/>
    </row>
    <row r="88" spans="2:6" s="24" customFormat="1" ht="18">
      <c r="B88" s="167"/>
      <c r="C88" s="187"/>
      <c r="D88" s="187"/>
      <c r="F88" s="187"/>
    </row>
    <row r="89" spans="2:6" s="24" customFormat="1" ht="18">
      <c r="B89" s="167"/>
      <c r="C89" s="187"/>
      <c r="D89" s="187"/>
      <c r="F89" s="187"/>
    </row>
    <row r="90" spans="2:6" s="24" customFormat="1" ht="18">
      <c r="B90" s="167"/>
      <c r="C90" s="187"/>
      <c r="D90" s="187"/>
      <c r="F90" s="187"/>
    </row>
    <row r="91" spans="2:6" s="24" customFormat="1" ht="18">
      <c r="B91" s="167"/>
      <c r="C91" s="187"/>
      <c r="D91" s="187"/>
      <c r="F91" s="187"/>
    </row>
    <row r="92" spans="2:6" s="24" customFormat="1" ht="18">
      <c r="B92" s="167"/>
      <c r="C92" s="187"/>
      <c r="D92" s="187"/>
      <c r="F92" s="187"/>
    </row>
    <row r="93" spans="1:6" s="1" customFormat="1" ht="21">
      <c r="A93" s="24"/>
      <c r="B93" s="167"/>
      <c r="C93" s="187"/>
      <c r="D93" s="187"/>
      <c r="E93" s="24"/>
      <c r="F93" s="22"/>
    </row>
    <row r="94" spans="1:6" s="1" customFormat="1" ht="21">
      <c r="A94" s="24"/>
      <c r="B94" s="167"/>
      <c r="C94" s="187"/>
      <c r="D94" s="187"/>
      <c r="E94" s="24"/>
      <c r="F94" s="22"/>
    </row>
    <row r="95" spans="1:6" s="3" customFormat="1" ht="23.25">
      <c r="A95" s="24"/>
      <c r="B95" s="167"/>
      <c r="C95" s="187"/>
      <c r="D95" s="187"/>
      <c r="E95" s="24"/>
      <c r="F95" s="43"/>
    </row>
    <row r="96" spans="1:6" s="3" customFormat="1" ht="23.25">
      <c r="A96" s="24"/>
      <c r="B96" s="167"/>
      <c r="C96" s="187"/>
      <c r="D96" s="187"/>
      <c r="E96" s="24"/>
      <c r="F96" s="43"/>
    </row>
    <row r="97" spans="1:6" s="3" customFormat="1" ht="23.25">
      <c r="A97" s="24"/>
      <c r="B97" s="167"/>
      <c r="C97" s="187"/>
      <c r="D97" s="187"/>
      <c r="E97" s="24"/>
      <c r="F97" s="43"/>
    </row>
    <row r="98" spans="1:6" s="3" customFormat="1" ht="23.25">
      <c r="A98" s="24"/>
      <c r="B98" s="167"/>
      <c r="C98" s="187"/>
      <c r="D98" s="187"/>
      <c r="E98" s="24"/>
      <c r="F98" s="43"/>
    </row>
    <row r="99" spans="1:6" s="3" customFormat="1" ht="23.25">
      <c r="A99" s="24"/>
      <c r="B99" s="167"/>
      <c r="C99" s="187"/>
      <c r="D99" s="187"/>
      <c r="E99" s="24"/>
      <c r="F99" s="43"/>
    </row>
    <row r="100" spans="1:6" s="3" customFormat="1" ht="23.25">
      <c r="A100" s="24"/>
      <c r="B100" s="167"/>
      <c r="C100" s="187"/>
      <c r="D100" s="187"/>
      <c r="E100" s="24"/>
      <c r="F100" s="43"/>
    </row>
    <row r="101" spans="1:6" s="3" customFormat="1" ht="23.25">
      <c r="A101" s="24"/>
      <c r="B101" s="167"/>
      <c r="C101" s="187"/>
      <c r="D101" s="187"/>
      <c r="E101" s="24"/>
      <c r="F101" s="43"/>
    </row>
    <row r="102" spans="1:6" s="3" customFormat="1" ht="23.25">
      <c r="A102" s="24"/>
      <c r="B102" s="167"/>
      <c r="C102" s="187"/>
      <c r="D102" s="187"/>
      <c r="E102" s="24"/>
      <c r="F102" s="43"/>
    </row>
    <row r="103" spans="1:6" s="3" customFormat="1" ht="23.25">
      <c r="A103" s="24"/>
      <c r="B103" s="167"/>
      <c r="C103" s="187"/>
      <c r="D103" s="187"/>
      <c r="E103" s="24"/>
      <c r="F103" s="43"/>
    </row>
    <row r="104" spans="1:6" s="3" customFormat="1" ht="23.25">
      <c r="A104" s="24"/>
      <c r="B104" s="167"/>
      <c r="C104" s="187"/>
      <c r="D104" s="187"/>
      <c r="E104" s="24"/>
      <c r="F104" s="43"/>
    </row>
    <row r="105" spans="1:6" s="3" customFormat="1" ht="23.25">
      <c r="A105" s="24"/>
      <c r="B105" s="167"/>
      <c r="C105" s="187"/>
      <c r="D105" s="187"/>
      <c r="E105" s="24"/>
      <c r="F105" s="43"/>
    </row>
    <row r="106" spans="1:6" s="3" customFormat="1" ht="23.25">
      <c r="A106" s="24"/>
      <c r="B106" s="167"/>
      <c r="C106" s="187"/>
      <c r="D106" s="187"/>
      <c r="E106" s="24"/>
      <c r="F106" s="43"/>
    </row>
    <row r="107" spans="1:6" s="3" customFormat="1" ht="23.25">
      <c r="A107" s="24"/>
      <c r="B107" s="167"/>
      <c r="C107" s="187"/>
      <c r="D107" s="187"/>
      <c r="E107" s="24"/>
      <c r="F107" s="43"/>
    </row>
    <row r="108" spans="1:6" s="3" customFormat="1" ht="23.25">
      <c r="A108" s="24"/>
      <c r="B108" s="167"/>
      <c r="C108" s="187"/>
      <c r="D108" s="187"/>
      <c r="E108" s="24"/>
      <c r="F108" s="43"/>
    </row>
  </sheetData>
  <sheetProtection/>
  <mergeCells count="24">
    <mergeCell ref="B43:B44"/>
    <mergeCell ref="C43:C44"/>
    <mergeCell ref="D43:D44"/>
    <mergeCell ref="E43:E44"/>
    <mergeCell ref="A83:F83"/>
    <mergeCell ref="A45:B45"/>
    <mergeCell ref="A32:B32"/>
    <mergeCell ref="A86:F86"/>
    <mergeCell ref="A43:A44"/>
    <mergeCell ref="A39:F39"/>
    <mergeCell ref="A85:F85"/>
    <mergeCell ref="A38:F38"/>
    <mergeCell ref="A40:E40"/>
    <mergeCell ref="A41:E41"/>
    <mergeCell ref="A42:E42"/>
    <mergeCell ref="A84:F84"/>
    <mergeCell ref="A1:E1"/>
    <mergeCell ref="A2:E2"/>
    <mergeCell ref="A3:E3"/>
    <mergeCell ref="B4:B5"/>
    <mergeCell ref="C4:C5"/>
    <mergeCell ref="D4:D5"/>
    <mergeCell ref="A4:A5"/>
    <mergeCell ref="E4:E5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5"/>
  <sheetViews>
    <sheetView zoomScale="150" zoomScaleNormal="150" zoomScalePageLayoutView="0" workbookViewId="0" topLeftCell="A3">
      <selection activeCell="A70" sqref="A70"/>
    </sheetView>
  </sheetViews>
  <sheetFormatPr defaultColWidth="9.140625" defaultRowHeight="21.75"/>
  <cols>
    <col min="1" max="1" width="40.140625" style="2" customWidth="1"/>
    <col min="2" max="2" width="13.8515625" style="73" customWidth="1"/>
    <col min="3" max="3" width="14.00390625" style="73" customWidth="1"/>
    <col min="4" max="4" width="13.57421875" style="73" customWidth="1"/>
  </cols>
  <sheetData>
    <row r="1" spans="1:4" s="45" customFormat="1" ht="21">
      <c r="A1" s="219" t="s">
        <v>77</v>
      </c>
      <c r="B1" s="219"/>
      <c r="C1" s="219"/>
      <c r="D1" s="219"/>
    </row>
    <row r="2" spans="1:4" s="45" customFormat="1" ht="21">
      <c r="A2" s="219" t="s">
        <v>84</v>
      </c>
      <c r="B2" s="219"/>
      <c r="C2" s="219"/>
      <c r="D2" s="219"/>
    </row>
    <row r="3" spans="1:4" s="45" customFormat="1" ht="21">
      <c r="A3" s="219" t="s">
        <v>287</v>
      </c>
      <c r="B3" s="219"/>
      <c r="C3" s="219"/>
      <c r="D3" s="219"/>
    </row>
    <row r="4" spans="1:4" s="45" customFormat="1" ht="21">
      <c r="A4" s="46" t="s">
        <v>85</v>
      </c>
      <c r="B4" s="60" t="s">
        <v>86</v>
      </c>
      <c r="C4" s="61" t="s">
        <v>87</v>
      </c>
      <c r="D4" s="62" t="s">
        <v>88</v>
      </c>
    </row>
    <row r="5" spans="1:4" s="45" customFormat="1" ht="21">
      <c r="A5" s="45" t="s">
        <v>47</v>
      </c>
      <c r="B5" s="63">
        <v>11876.95</v>
      </c>
      <c r="C5" s="63">
        <v>32541.45</v>
      </c>
      <c r="D5" s="63">
        <v>11876.95</v>
      </c>
    </row>
    <row r="6" spans="1:4" s="45" customFormat="1" ht="21">
      <c r="A6" s="45" t="s">
        <v>15</v>
      </c>
      <c r="B6" s="63">
        <v>18290</v>
      </c>
      <c r="C6" s="63">
        <v>83130</v>
      </c>
      <c r="D6" s="64">
        <v>1081989</v>
      </c>
    </row>
    <row r="7" spans="1:4" s="45" customFormat="1" ht="21">
      <c r="A7" s="45" t="s">
        <v>267</v>
      </c>
      <c r="B7" s="63">
        <v>0</v>
      </c>
      <c r="C7" s="63">
        <v>150000</v>
      </c>
      <c r="D7" s="64">
        <v>0</v>
      </c>
    </row>
    <row r="8" spans="1:4" s="45" customFormat="1" ht="21">
      <c r="A8" s="45" t="s">
        <v>48</v>
      </c>
      <c r="B8" s="63">
        <v>202000</v>
      </c>
      <c r="C8" s="63">
        <v>100000</v>
      </c>
      <c r="D8" s="64">
        <v>466321.41</v>
      </c>
    </row>
    <row r="9" spans="1:4" s="45" customFormat="1" ht="21">
      <c r="A9" s="45" t="s">
        <v>262</v>
      </c>
      <c r="B9" s="63">
        <v>0</v>
      </c>
      <c r="C9" s="63">
        <v>21800</v>
      </c>
      <c r="D9" s="64">
        <v>141000</v>
      </c>
    </row>
    <row r="10" spans="1:4" s="45" customFormat="1" ht="21">
      <c r="A10" s="45" t="s">
        <v>250</v>
      </c>
      <c r="B10" s="63">
        <v>0</v>
      </c>
      <c r="C10" s="64">
        <v>1000</v>
      </c>
      <c r="D10" s="64">
        <v>0</v>
      </c>
    </row>
    <row r="11" spans="1:4" s="45" customFormat="1" ht="21">
      <c r="A11" s="45" t="s">
        <v>233</v>
      </c>
      <c r="B11" s="63">
        <v>250</v>
      </c>
      <c r="C11" s="63">
        <v>250</v>
      </c>
      <c r="D11" s="64">
        <v>551</v>
      </c>
    </row>
    <row r="12" spans="1:4" s="45" customFormat="1" ht="21">
      <c r="A12" s="45" t="s">
        <v>234</v>
      </c>
      <c r="B12" s="63">
        <v>30136</v>
      </c>
      <c r="C12" s="63">
        <v>28996</v>
      </c>
      <c r="D12" s="64">
        <v>30136</v>
      </c>
    </row>
    <row r="13" spans="1:4" s="45" customFormat="1" ht="21">
      <c r="A13" s="45" t="s">
        <v>270</v>
      </c>
      <c r="B13" s="63">
        <v>0</v>
      </c>
      <c r="C13" s="63">
        <v>0</v>
      </c>
      <c r="D13" s="64">
        <v>16000</v>
      </c>
    </row>
    <row r="14" spans="1:4" s="45" customFormat="1" ht="21">
      <c r="A14" s="45" t="s">
        <v>279</v>
      </c>
      <c r="B14" s="63">
        <v>0</v>
      </c>
      <c r="C14" s="63">
        <v>20000</v>
      </c>
      <c r="D14" s="64">
        <v>0</v>
      </c>
    </row>
    <row r="15" spans="2:4" s="45" customFormat="1" ht="21">
      <c r="B15" s="63"/>
      <c r="C15" s="63"/>
      <c r="D15" s="64"/>
    </row>
    <row r="16" spans="1:4" s="46" customFormat="1" ht="21.75" thickBot="1">
      <c r="A16" s="65" t="s">
        <v>16</v>
      </c>
      <c r="B16" s="66">
        <f>SUM(B5:B14)</f>
        <v>262552.95</v>
      </c>
      <c r="C16" s="66">
        <f>SUM(C5:C14)</f>
        <v>437717.45</v>
      </c>
      <c r="D16" s="66">
        <f>SUM(D5:D14)</f>
        <v>1747874.3599999999</v>
      </c>
    </row>
    <row r="17" spans="1:4" s="45" customFormat="1" ht="21.75" thickTop="1">
      <c r="A17" s="46" t="s">
        <v>116</v>
      </c>
      <c r="B17" s="67"/>
      <c r="C17" s="67"/>
      <c r="D17" s="67"/>
    </row>
    <row r="18" spans="1:4" s="45" customFormat="1" ht="21">
      <c r="A18" s="46" t="s">
        <v>103</v>
      </c>
      <c r="B18" s="60" t="s">
        <v>86</v>
      </c>
      <c r="C18" s="61" t="s">
        <v>87</v>
      </c>
      <c r="D18" s="62" t="s">
        <v>88</v>
      </c>
    </row>
    <row r="19" spans="1:4" s="45" customFormat="1" ht="21">
      <c r="A19" s="45" t="s">
        <v>235</v>
      </c>
      <c r="B19" s="68">
        <v>0</v>
      </c>
      <c r="C19" s="68"/>
      <c r="D19" s="68">
        <v>201915.45</v>
      </c>
    </row>
    <row r="20" spans="1:4" s="46" customFormat="1" ht="21.75" thickBot="1">
      <c r="A20" s="65" t="s">
        <v>16</v>
      </c>
      <c r="B20" s="66">
        <v>0</v>
      </c>
      <c r="C20" s="66">
        <f>SUM(C19:C19)</f>
        <v>0</v>
      </c>
      <c r="D20" s="66">
        <f>SUM(D19:D19)</f>
        <v>201915.45</v>
      </c>
    </row>
    <row r="21" spans="1:4" s="45" customFormat="1" ht="21.75" thickTop="1">
      <c r="A21" s="46" t="s">
        <v>117</v>
      </c>
      <c r="B21" s="67"/>
      <c r="C21" s="67"/>
      <c r="D21" s="67"/>
    </row>
    <row r="22" spans="1:4" s="45" customFormat="1" ht="21">
      <c r="A22" s="46" t="s">
        <v>103</v>
      </c>
      <c r="B22" s="60" t="s">
        <v>86</v>
      </c>
      <c r="C22" s="61" t="s">
        <v>87</v>
      </c>
      <c r="D22" s="62" t="s">
        <v>88</v>
      </c>
    </row>
    <row r="23" spans="1:4" s="45" customFormat="1" ht="21">
      <c r="A23" s="45" t="s">
        <v>139</v>
      </c>
      <c r="B23" s="68">
        <v>0</v>
      </c>
      <c r="C23" s="68">
        <v>0</v>
      </c>
      <c r="D23" s="68">
        <v>540</v>
      </c>
    </row>
    <row r="24" spans="1:4" s="45" customFormat="1" ht="21">
      <c r="A24" s="45" t="s">
        <v>213</v>
      </c>
      <c r="B24" s="68">
        <v>0</v>
      </c>
      <c r="C24" s="68">
        <v>0</v>
      </c>
      <c r="D24" s="68">
        <v>119628.6</v>
      </c>
    </row>
    <row r="25" spans="1:4" s="45" customFormat="1" ht="21">
      <c r="A25" s="45" t="s">
        <v>236</v>
      </c>
      <c r="B25" s="111">
        <v>0</v>
      </c>
      <c r="C25" s="111">
        <v>0</v>
      </c>
      <c r="D25" s="111">
        <v>684</v>
      </c>
    </row>
    <row r="26" spans="1:4" s="45" customFormat="1" ht="21">
      <c r="A26" s="45" t="s">
        <v>12</v>
      </c>
      <c r="B26" s="111">
        <v>0</v>
      </c>
      <c r="C26" s="111">
        <v>0</v>
      </c>
      <c r="D26" s="111">
        <v>3259175</v>
      </c>
    </row>
    <row r="27" spans="1:4" s="45" customFormat="1" ht="21">
      <c r="A27" s="45" t="s">
        <v>13</v>
      </c>
      <c r="B27" s="111">
        <v>0</v>
      </c>
      <c r="C27" s="111">
        <v>0</v>
      </c>
      <c r="D27" s="111">
        <v>4025180</v>
      </c>
    </row>
    <row r="28" spans="1:4" s="45" customFormat="1" ht="21.75" thickBot="1">
      <c r="A28" s="65" t="s">
        <v>16</v>
      </c>
      <c r="B28" s="66">
        <v>0</v>
      </c>
      <c r="C28" s="66">
        <f>SUM(C23:C27)</f>
        <v>0</v>
      </c>
      <c r="D28" s="66">
        <f>SUM(D23:D27)</f>
        <v>7405207.6</v>
      </c>
    </row>
    <row r="29" spans="1:4" s="45" customFormat="1" ht="21.75" thickTop="1">
      <c r="A29" s="65"/>
      <c r="B29" s="71"/>
      <c r="C29" s="71"/>
      <c r="D29" s="71"/>
    </row>
    <row r="30" spans="1:4" s="45" customFormat="1" ht="21">
      <c r="A30" s="65"/>
      <c r="B30" s="71"/>
      <c r="C30" s="71"/>
      <c r="D30" s="71"/>
    </row>
    <row r="31" spans="1:4" s="45" customFormat="1" ht="21">
      <c r="A31" s="65"/>
      <c r="B31" s="71"/>
      <c r="C31" s="71"/>
      <c r="D31" s="71"/>
    </row>
    <row r="32" spans="1:4" s="45" customFormat="1" ht="21">
      <c r="A32" s="65"/>
      <c r="B32" s="71"/>
      <c r="C32" s="71"/>
      <c r="D32" s="71"/>
    </row>
    <row r="33" spans="1:4" s="45" customFormat="1" ht="21">
      <c r="A33" s="65"/>
      <c r="B33" s="71"/>
      <c r="C33" s="71"/>
      <c r="D33" s="71"/>
    </row>
    <row r="34" spans="1:4" s="45" customFormat="1" ht="21">
      <c r="A34" s="65"/>
      <c r="B34" s="71"/>
      <c r="C34" s="71"/>
      <c r="D34" s="71"/>
    </row>
    <row r="35" spans="1:4" s="45" customFormat="1" ht="21">
      <c r="A35" s="65"/>
      <c r="B35" s="71"/>
      <c r="C35" s="71"/>
      <c r="D35" s="71"/>
    </row>
    <row r="36" spans="1:4" s="45" customFormat="1" ht="21">
      <c r="A36" s="65"/>
      <c r="B36" s="71"/>
      <c r="C36" s="71"/>
      <c r="D36" s="71"/>
    </row>
    <row r="37" spans="1:6" s="45" customFormat="1" ht="21">
      <c r="A37" s="217" t="s">
        <v>202</v>
      </c>
      <c r="B37" s="217"/>
      <c r="C37" s="217"/>
      <c r="D37" s="217"/>
      <c r="E37" s="217"/>
      <c r="F37" s="133"/>
    </row>
    <row r="38" spans="1:6" s="19" customFormat="1" ht="21.75">
      <c r="A38" s="218" t="s">
        <v>203</v>
      </c>
      <c r="B38" s="218"/>
      <c r="C38" s="218"/>
      <c r="D38" s="218"/>
      <c r="E38" s="218"/>
      <c r="F38" s="134"/>
    </row>
    <row r="39" spans="1:6" s="19" customFormat="1" ht="21.75">
      <c r="A39" s="219" t="s">
        <v>77</v>
      </c>
      <c r="B39" s="219"/>
      <c r="C39" s="219"/>
      <c r="D39" s="219"/>
      <c r="E39" s="48"/>
      <c r="F39" s="48"/>
    </row>
    <row r="40" spans="1:6" s="19" customFormat="1" ht="21.75">
      <c r="A40" s="219" t="s">
        <v>84</v>
      </c>
      <c r="B40" s="219"/>
      <c r="C40" s="219"/>
      <c r="D40" s="219"/>
      <c r="E40" s="48"/>
      <c r="F40" s="48"/>
    </row>
    <row r="41" spans="1:6" s="19" customFormat="1" ht="21.75">
      <c r="A41" s="219" t="s">
        <v>287</v>
      </c>
      <c r="B41" s="219"/>
      <c r="C41" s="219"/>
      <c r="D41" s="219"/>
      <c r="E41" s="48"/>
      <c r="F41" s="48"/>
    </row>
    <row r="42" spans="1:4" s="19" customFormat="1" ht="21.75">
      <c r="A42" s="46" t="s">
        <v>274</v>
      </c>
      <c r="B42" s="69"/>
      <c r="C42" s="72"/>
      <c r="D42" s="72"/>
    </row>
    <row r="43" spans="1:4" s="19" customFormat="1" ht="21.75">
      <c r="A43" s="46" t="s">
        <v>118</v>
      </c>
      <c r="B43" s="60" t="s">
        <v>86</v>
      </c>
      <c r="C43" s="61" t="s">
        <v>87</v>
      </c>
      <c r="D43" s="62" t="s">
        <v>88</v>
      </c>
    </row>
    <row r="44" spans="1:4" s="19" customFormat="1" ht="21.75">
      <c r="A44" s="45" t="s">
        <v>120</v>
      </c>
      <c r="B44" s="70">
        <v>0</v>
      </c>
      <c r="C44" s="70">
        <v>667600</v>
      </c>
      <c r="D44" s="70">
        <v>1339100</v>
      </c>
    </row>
    <row r="45" spans="1:4" s="19" customFormat="1" ht="21.75">
      <c r="A45" s="45" t="s">
        <v>121</v>
      </c>
      <c r="B45" s="70">
        <v>0</v>
      </c>
      <c r="C45" s="70">
        <v>140800</v>
      </c>
      <c r="D45" s="70">
        <v>564000</v>
      </c>
    </row>
    <row r="46" spans="1:4" s="19" customFormat="1" ht="21.75">
      <c r="A46" s="45" t="s">
        <v>204</v>
      </c>
      <c r="B46" s="70">
        <v>0</v>
      </c>
      <c r="C46" s="70">
        <v>0</v>
      </c>
      <c r="D46" s="70">
        <v>65400</v>
      </c>
    </row>
    <row r="47" spans="1:4" s="19" customFormat="1" ht="21.75">
      <c r="A47" s="45" t="s">
        <v>150</v>
      </c>
      <c r="B47" s="70">
        <v>0</v>
      </c>
      <c r="C47" s="70">
        <v>0</v>
      </c>
      <c r="D47" s="70">
        <v>9000</v>
      </c>
    </row>
    <row r="48" spans="1:4" s="19" customFormat="1" ht="21.75">
      <c r="A48" s="45" t="s">
        <v>122</v>
      </c>
      <c r="B48" s="70">
        <v>0</v>
      </c>
      <c r="C48" s="70">
        <v>0</v>
      </c>
      <c r="D48" s="70">
        <v>0</v>
      </c>
    </row>
    <row r="49" spans="1:4" s="19" customFormat="1" ht="21.75">
      <c r="A49" s="45" t="s">
        <v>194</v>
      </c>
      <c r="B49" s="68">
        <v>0</v>
      </c>
      <c r="C49" s="68">
        <v>0</v>
      </c>
      <c r="D49" s="68">
        <v>0</v>
      </c>
    </row>
    <row r="50" spans="1:4" s="19" customFormat="1" ht="21.75">
      <c r="A50" s="45"/>
      <c r="B50" s="111"/>
      <c r="C50" s="111"/>
      <c r="D50" s="111"/>
    </row>
    <row r="51" spans="1:4" s="46" customFormat="1" ht="21.75" thickBot="1">
      <c r="A51" s="65" t="s">
        <v>16</v>
      </c>
      <c r="B51" s="66">
        <f>SUM(B44:B50)</f>
        <v>0</v>
      </c>
      <c r="C51" s="66">
        <f>SUM(C44:C50)</f>
        <v>808400</v>
      </c>
      <c r="D51" s="66">
        <f>SUM(D44:D50)</f>
        <v>1977500</v>
      </c>
    </row>
    <row r="52" spans="2:4" s="19" customFormat="1" ht="22.5" thickTop="1">
      <c r="B52" s="72"/>
      <c r="C52" s="72"/>
      <c r="D52" s="72"/>
    </row>
    <row r="53" spans="1:4" s="19" customFormat="1" ht="21.75">
      <c r="A53" s="46" t="s">
        <v>273</v>
      </c>
      <c r="B53" s="69"/>
      <c r="C53" s="67"/>
      <c r="D53" s="67"/>
    </row>
    <row r="54" spans="1:4" s="19" customFormat="1" ht="21.75">
      <c r="A54" s="46" t="s">
        <v>118</v>
      </c>
      <c r="B54" s="60" t="s">
        <v>86</v>
      </c>
      <c r="C54" s="61" t="s">
        <v>87</v>
      </c>
      <c r="D54" s="62" t="s">
        <v>88</v>
      </c>
    </row>
    <row r="55" spans="1:4" s="19" customFormat="1" ht="21.75">
      <c r="A55" s="45" t="s">
        <v>120</v>
      </c>
      <c r="B55" s="70">
        <v>682000</v>
      </c>
      <c r="C55" s="68">
        <v>0</v>
      </c>
      <c r="D55" s="68">
        <v>1407000</v>
      </c>
    </row>
    <row r="56" spans="1:4" s="19" customFormat="1" ht="21.75">
      <c r="A56" s="45" t="s">
        <v>121</v>
      </c>
      <c r="B56" s="70">
        <v>142400</v>
      </c>
      <c r="C56" s="68">
        <v>0</v>
      </c>
      <c r="D56" s="68">
        <v>576000</v>
      </c>
    </row>
    <row r="57" spans="1:4" s="19" customFormat="1" ht="21.75">
      <c r="A57" s="45" t="s">
        <v>237</v>
      </c>
      <c r="B57" s="70">
        <v>54500</v>
      </c>
      <c r="C57" s="68">
        <v>18400</v>
      </c>
      <c r="D57" s="68">
        <v>182530</v>
      </c>
    </row>
    <row r="58" spans="1:4" s="19" customFormat="1" ht="21.75">
      <c r="A58" s="45" t="s">
        <v>150</v>
      </c>
      <c r="B58" s="70">
        <v>0</v>
      </c>
      <c r="C58" s="68">
        <v>1500</v>
      </c>
      <c r="D58" s="68">
        <v>30485</v>
      </c>
    </row>
    <row r="59" spans="1:4" s="19" customFormat="1" ht="21.75">
      <c r="A59" s="45" t="s">
        <v>122</v>
      </c>
      <c r="B59" s="70">
        <v>0</v>
      </c>
      <c r="C59" s="68">
        <v>995</v>
      </c>
      <c r="D59" s="68">
        <v>7925</v>
      </c>
    </row>
    <row r="60" spans="1:4" s="19" customFormat="1" ht="21.75">
      <c r="A60" s="197" t="s">
        <v>252</v>
      </c>
      <c r="B60" s="164">
        <v>0</v>
      </c>
      <c r="C60" s="111">
        <v>0</v>
      </c>
      <c r="D60" s="111">
        <v>95119</v>
      </c>
    </row>
    <row r="61" spans="1:4" s="19" customFormat="1" ht="21.75">
      <c r="A61" s="45" t="s">
        <v>251</v>
      </c>
      <c r="B61" s="164">
        <v>0</v>
      </c>
      <c r="C61" s="111">
        <v>0</v>
      </c>
      <c r="D61" s="111">
        <v>171700</v>
      </c>
    </row>
    <row r="62" spans="1:4" s="19" customFormat="1" ht="21.75">
      <c r="A62" s="45" t="s">
        <v>275</v>
      </c>
      <c r="B62" s="164">
        <v>0</v>
      </c>
      <c r="C62" s="111">
        <v>0</v>
      </c>
      <c r="D62" s="111">
        <v>70000</v>
      </c>
    </row>
    <row r="63" spans="1:4" s="19" customFormat="1" ht="21.75">
      <c r="A63" s="45" t="s">
        <v>276</v>
      </c>
      <c r="B63" s="164">
        <v>0</v>
      </c>
      <c r="C63" s="111">
        <v>0</v>
      </c>
      <c r="D63" s="111">
        <v>25000</v>
      </c>
    </row>
    <row r="64" spans="1:4" s="19" customFormat="1" ht="21.75">
      <c r="A64" s="45" t="s">
        <v>280</v>
      </c>
      <c r="B64" s="164">
        <v>0</v>
      </c>
      <c r="C64" s="111">
        <v>382260</v>
      </c>
      <c r="D64" s="111">
        <v>96840</v>
      </c>
    </row>
    <row r="65" spans="1:6" s="19" customFormat="1" ht="22.5" thickBot="1">
      <c r="A65" s="65" t="s">
        <v>16</v>
      </c>
      <c r="B65" s="66">
        <f>SUM(B55:B64)</f>
        <v>878900</v>
      </c>
      <c r="C65" s="66">
        <f>SUM(C55:C64)</f>
        <v>403155</v>
      </c>
      <c r="D65" s="66">
        <f>SUM(D55:D64)</f>
        <v>2662599</v>
      </c>
      <c r="E65" s="133"/>
      <c r="F65" s="133"/>
    </row>
    <row r="66" spans="1:6" s="19" customFormat="1" ht="22.5" thickTop="1">
      <c r="A66" s="134"/>
      <c r="B66" s="134"/>
      <c r="C66" s="134"/>
      <c r="D66" s="134"/>
      <c r="E66" s="134"/>
      <c r="F66" s="134"/>
    </row>
    <row r="67" spans="1:6" s="19" customFormat="1" ht="21.75">
      <c r="A67" s="47" t="s">
        <v>119</v>
      </c>
      <c r="B67" s="47"/>
      <c r="C67" s="47"/>
      <c r="D67" s="47"/>
      <c r="E67" s="47"/>
      <c r="F67" s="47"/>
    </row>
    <row r="68" spans="2:4" s="19" customFormat="1" ht="21.75">
      <c r="B68" s="72"/>
      <c r="C68" s="72"/>
      <c r="D68" s="72"/>
    </row>
    <row r="69" spans="2:4" s="19" customFormat="1" ht="21.75">
      <c r="B69" s="72"/>
      <c r="C69" s="72"/>
      <c r="D69" s="72"/>
    </row>
    <row r="70" spans="2:4" s="19" customFormat="1" ht="21.75">
      <c r="B70" s="72"/>
      <c r="C70" s="72"/>
      <c r="D70" s="72"/>
    </row>
    <row r="71" spans="2:4" s="19" customFormat="1" ht="21.75">
      <c r="B71" s="72"/>
      <c r="C71" s="72"/>
      <c r="D71" s="72"/>
    </row>
    <row r="74" spans="1:5" ht="21.75">
      <c r="A74" s="217" t="s">
        <v>202</v>
      </c>
      <c r="B74" s="217"/>
      <c r="C74" s="217"/>
      <c r="D74" s="217"/>
      <c r="E74" s="217"/>
    </row>
    <row r="75" spans="1:5" ht="21.75">
      <c r="A75" s="218" t="s">
        <v>203</v>
      </c>
      <c r="B75" s="218"/>
      <c r="C75" s="218"/>
      <c r="D75" s="218"/>
      <c r="E75" s="218"/>
    </row>
  </sheetData>
  <sheetProtection/>
  <mergeCells count="10">
    <mergeCell ref="A74:E74"/>
    <mergeCell ref="A75:E75"/>
    <mergeCell ref="A37:E37"/>
    <mergeCell ref="A40:D40"/>
    <mergeCell ref="A1:D1"/>
    <mergeCell ref="A2:D2"/>
    <mergeCell ref="A39:D39"/>
    <mergeCell ref="A38:E38"/>
    <mergeCell ref="A3:D3"/>
    <mergeCell ref="A41:D41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6"/>
  <sheetViews>
    <sheetView zoomScale="150" zoomScaleNormal="150" zoomScalePageLayoutView="0" workbookViewId="0" topLeftCell="A1">
      <selection activeCell="C31" sqref="C31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00" t="s">
        <v>71</v>
      </c>
      <c r="B1" s="200"/>
      <c r="C1" s="200"/>
      <c r="D1" s="200"/>
      <c r="E1" s="200"/>
    </row>
    <row r="2" spans="1:5" s="1" customFormat="1" ht="21">
      <c r="A2" s="224" t="s">
        <v>245</v>
      </c>
      <c r="B2" s="224"/>
      <c r="C2" s="224"/>
      <c r="D2" s="224"/>
      <c r="E2" s="224"/>
    </row>
    <row r="3" spans="1:5" s="1" customFormat="1" ht="21">
      <c r="A3" s="200" t="s">
        <v>20</v>
      </c>
      <c r="B3" s="200"/>
      <c r="C3" s="200"/>
      <c r="D3" s="200"/>
      <c r="E3" s="200"/>
    </row>
    <row r="4" spans="1:5" s="1" customFormat="1" ht="21.75" thickBot="1">
      <c r="A4" s="225" t="s">
        <v>288</v>
      </c>
      <c r="B4" s="226"/>
      <c r="C4" s="226"/>
      <c r="D4" s="226"/>
      <c r="E4" s="226"/>
    </row>
    <row r="5" spans="1:5" s="1" customFormat="1" ht="21.75" thickTop="1">
      <c r="A5" s="220" t="s">
        <v>21</v>
      </c>
      <c r="B5" s="221"/>
      <c r="C5" s="76"/>
      <c r="D5" s="76" t="s">
        <v>23</v>
      </c>
      <c r="E5" s="77" t="s">
        <v>22</v>
      </c>
    </row>
    <row r="6" spans="1:5" s="1" customFormat="1" ht="21">
      <c r="A6" s="78" t="s">
        <v>25</v>
      </c>
      <c r="B6" s="78" t="s">
        <v>27</v>
      </c>
      <c r="C6" s="76" t="s">
        <v>28</v>
      </c>
      <c r="D6" s="76" t="s">
        <v>24</v>
      </c>
      <c r="E6" s="78" t="s">
        <v>27</v>
      </c>
    </row>
    <row r="7" spans="1:5" s="1" customFormat="1" ht="21.75" thickBot="1">
      <c r="A7" s="79" t="s">
        <v>26</v>
      </c>
      <c r="B7" s="79" t="s">
        <v>26</v>
      </c>
      <c r="C7" s="79"/>
      <c r="D7" s="79"/>
      <c r="E7" s="79" t="s">
        <v>26</v>
      </c>
    </row>
    <row r="8" spans="1:8" s="1" customFormat="1" ht="21.75" thickTop="1">
      <c r="A8" s="80"/>
      <c r="B8" s="81">
        <v>63801654.08</v>
      </c>
      <c r="C8" s="49" t="s">
        <v>29</v>
      </c>
      <c r="D8" s="82"/>
      <c r="E8" s="81">
        <v>73466460.24</v>
      </c>
      <c r="H8" s="55"/>
    </row>
    <row r="9" spans="1:5" s="1" customFormat="1" ht="21">
      <c r="A9" s="80"/>
      <c r="B9" s="80"/>
      <c r="C9" s="50" t="s">
        <v>30</v>
      </c>
      <c r="D9" s="83"/>
      <c r="E9" s="80"/>
    </row>
    <row r="10" spans="1:5" s="1" customFormat="1" ht="21">
      <c r="A10" s="80">
        <v>3280000</v>
      </c>
      <c r="B10" s="64">
        <v>5010166.95</v>
      </c>
      <c r="C10" s="1" t="s">
        <v>31</v>
      </c>
      <c r="D10" s="84">
        <v>411000</v>
      </c>
      <c r="E10" s="64">
        <v>194259.08</v>
      </c>
    </row>
    <row r="11" spans="1:5" s="1" customFormat="1" ht="21">
      <c r="A11" s="80">
        <v>975000</v>
      </c>
      <c r="B11" s="64">
        <v>1237417.7</v>
      </c>
      <c r="C11" s="1" t="s">
        <v>32</v>
      </c>
      <c r="D11" s="84">
        <v>412000</v>
      </c>
      <c r="E11" s="64">
        <v>106086.8</v>
      </c>
    </row>
    <row r="12" spans="1:5" s="1" customFormat="1" ht="21">
      <c r="A12" s="80">
        <v>600000</v>
      </c>
      <c r="B12" s="64">
        <v>375984.37</v>
      </c>
      <c r="C12" s="1" t="s">
        <v>33</v>
      </c>
      <c r="D12" s="84">
        <v>413000</v>
      </c>
      <c r="E12" s="64">
        <v>0</v>
      </c>
    </row>
    <row r="13" spans="1:5" s="1" customFormat="1" ht="21">
      <c r="A13" s="64">
        <v>0</v>
      </c>
      <c r="B13" s="64">
        <v>0</v>
      </c>
      <c r="C13" s="1" t="s">
        <v>34</v>
      </c>
      <c r="D13" s="84">
        <v>414000</v>
      </c>
      <c r="E13" s="64">
        <v>0</v>
      </c>
    </row>
    <row r="14" spans="1:5" s="1" customFormat="1" ht="21">
      <c r="A14" s="64">
        <v>110000</v>
      </c>
      <c r="B14" s="64">
        <v>109400</v>
      </c>
      <c r="C14" s="1" t="s">
        <v>35</v>
      </c>
      <c r="D14" s="84">
        <v>415000</v>
      </c>
      <c r="E14" s="64">
        <v>1200</v>
      </c>
    </row>
    <row r="15" spans="1:5" s="1" customFormat="1" ht="21">
      <c r="A15" s="64">
        <v>0</v>
      </c>
      <c r="B15" s="64">
        <v>0</v>
      </c>
      <c r="C15" s="1" t="s">
        <v>36</v>
      </c>
      <c r="D15" s="84">
        <v>416000</v>
      </c>
      <c r="E15" s="64">
        <v>0</v>
      </c>
    </row>
    <row r="16" spans="1:5" s="1" customFormat="1" ht="21">
      <c r="A16" s="80">
        <v>47919270</v>
      </c>
      <c r="B16" s="64">
        <v>33538861.92</v>
      </c>
      <c r="C16" s="1" t="s">
        <v>37</v>
      </c>
      <c r="D16" s="84">
        <v>421000</v>
      </c>
      <c r="E16" s="64">
        <v>4880956.77</v>
      </c>
    </row>
    <row r="17" spans="1:5" s="1" customFormat="1" ht="21">
      <c r="A17" s="80">
        <v>10500000</v>
      </c>
      <c r="B17" s="64">
        <v>10067503</v>
      </c>
      <c r="C17" s="1" t="s">
        <v>11</v>
      </c>
      <c r="D17" s="84">
        <v>430000</v>
      </c>
      <c r="E17" s="64">
        <v>0</v>
      </c>
    </row>
    <row r="18" spans="1:5" s="1" customFormat="1" ht="21">
      <c r="A18" s="80"/>
      <c r="B18" s="64">
        <v>9065509</v>
      </c>
      <c r="C18" s="1" t="s">
        <v>247</v>
      </c>
      <c r="D18" s="84"/>
      <c r="E18" s="64">
        <v>824400</v>
      </c>
    </row>
    <row r="19" spans="1:5" s="1" customFormat="1" ht="21.75" thickBot="1">
      <c r="A19" s="85">
        <f>SUM(A8:A17)</f>
        <v>63384270</v>
      </c>
      <c r="B19" s="86">
        <f>SUM(B10:B18)</f>
        <v>59404842.940000005</v>
      </c>
      <c r="D19" s="83"/>
      <c r="E19" s="86">
        <f>SUM(E10:E18)</f>
        <v>6006902.649999999</v>
      </c>
    </row>
    <row r="20" spans="1:5" s="1" customFormat="1" ht="7.5" customHeight="1" thickTop="1">
      <c r="A20" s="22"/>
      <c r="B20" s="87"/>
      <c r="D20" s="84"/>
      <c r="E20" s="80">
        <v>0</v>
      </c>
    </row>
    <row r="21" spans="1:5" s="1" customFormat="1" ht="21">
      <c r="A21" s="22"/>
      <c r="B21" s="80">
        <v>1678622.87</v>
      </c>
      <c r="C21" s="1" t="s">
        <v>124</v>
      </c>
      <c r="D21" s="84">
        <v>900</v>
      </c>
      <c r="E21" s="80">
        <v>262552.95</v>
      </c>
    </row>
    <row r="22" spans="1:5" s="1" customFormat="1" ht="21">
      <c r="A22" s="22"/>
      <c r="B22" s="80">
        <v>1065942</v>
      </c>
      <c r="C22" s="1" t="s">
        <v>38</v>
      </c>
      <c r="D22" s="84" t="s">
        <v>67</v>
      </c>
      <c r="E22" s="80">
        <v>375614</v>
      </c>
    </row>
    <row r="23" spans="1:5" s="1" customFormat="1" ht="21">
      <c r="A23" s="22"/>
      <c r="B23" s="80">
        <v>3611235</v>
      </c>
      <c r="C23" s="1" t="s">
        <v>123</v>
      </c>
      <c r="D23" s="84"/>
      <c r="E23" s="80">
        <v>0</v>
      </c>
    </row>
    <row r="24" spans="1:5" s="1" customFormat="1" ht="21">
      <c r="A24" s="22"/>
      <c r="B24" s="80">
        <v>8359.77</v>
      </c>
      <c r="C24" s="1" t="s">
        <v>129</v>
      </c>
      <c r="D24" s="83"/>
      <c r="E24" s="80">
        <v>410.29</v>
      </c>
    </row>
    <row r="25" spans="1:5" s="1" customFormat="1" ht="21">
      <c r="A25" s="22"/>
      <c r="B25" s="64">
        <v>60000</v>
      </c>
      <c r="C25" s="1" t="s">
        <v>128</v>
      </c>
      <c r="D25" s="84"/>
      <c r="E25" s="64">
        <v>0</v>
      </c>
    </row>
    <row r="26" spans="1:5" s="1" customFormat="1" ht="21">
      <c r="A26" s="22"/>
      <c r="B26" s="80">
        <v>60476</v>
      </c>
      <c r="C26" s="1" t="s">
        <v>240</v>
      </c>
      <c r="D26" s="84"/>
      <c r="E26" s="64">
        <v>36476</v>
      </c>
    </row>
    <row r="27" spans="1:5" s="1" customFormat="1" ht="21">
      <c r="A27" s="22"/>
      <c r="B27" s="64">
        <v>29038.34</v>
      </c>
      <c r="C27" s="1" t="s">
        <v>14</v>
      </c>
      <c r="D27" s="84"/>
      <c r="E27" s="64">
        <v>157.25</v>
      </c>
    </row>
    <row r="28" spans="1:5" s="1" customFormat="1" ht="21">
      <c r="A28" s="22"/>
      <c r="B28" s="64">
        <v>54500</v>
      </c>
      <c r="C28" s="1" t="s">
        <v>296</v>
      </c>
      <c r="D28" s="84"/>
      <c r="E28" s="64">
        <v>54500</v>
      </c>
    </row>
    <row r="29" spans="1:5" s="1" customFormat="1" ht="21">
      <c r="A29" s="22"/>
      <c r="B29" s="64"/>
      <c r="D29" s="84"/>
      <c r="E29" s="64"/>
    </row>
    <row r="30" spans="1:5" s="1" customFormat="1" ht="21">
      <c r="A30" s="22"/>
      <c r="B30" s="64"/>
      <c r="D30" s="84"/>
      <c r="E30" s="64"/>
    </row>
    <row r="31" spans="1:5" s="1" customFormat="1" ht="21">
      <c r="A31" s="22"/>
      <c r="B31" s="80"/>
      <c r="D31" s="84"/>
      <c r="E31" s="64"/>
    </row>
    <row r="32" spans="1:5" s="1" customFormat="1" ht="21">
      <c r="A32" s="22"/>
      <c r="B32" s="88">
        <f>SUM(B21:B31)</f>
        <v>6568173.9799999995</v>
      </c>
      <c r="C32" s="89"/>
      <c r="D32" s="90"/>
      <c r="E32" s="88">
        <f>SUM(E21:E31)</f>
        <v>729710.49</v>
      </c>
    </row>
    <row r="33" spans="1:5" s="1" customFormat="1" ht="21.75" thickBot="1">
      <c r="A33" s="22"/>
      <c r="B33" s="85">
        <f>B19+B32</f>
        <v>65973016.92</v>
      </c>
      <c r="C33" s="51"/>
      <c r="D33" s="91"/>
      <c r="E33" s="92">
        <f>E19+E32</f>
        <v>6736613.14</v>
      </c>
    </row>
    <row r="34" spans="1:5" s="1" customFormat="1" ht="21.75" thickTop="1">
      <c r="A34" s="22"/>
      <c r="B34" s="55"/>
      <c r="C34" s="51"/>
      <c r="D34" s="56"/>
      <c r="E34" s="55"/>
    </row>
    <row r="35" spans="1:5" s="1" customFormat="1" ht="21">
      <c r="A35" s="22"/>
      <c r="B35" s="55"/>
      <c r="C35" s="51"/>
      <c r="D35" s="56"/>
      <c r="E35" s="55"/>
    </row>
    <row r="36" spans="1:5" s="1" customFormat="1" ht="21">
      <c r="A36" s="22"/>
      <c r="B36" s="55"/>
      <c r="C36" s="51"/>
      <c r="D36" s="56"/>
      <c r="E36" s="55"/>
    </row>
    <row r="37" spans="1:5" s="1" customFormat="1" ht="21">
      <c r="A37" s="22"/>
      <c r="B37" s="55"/>
      <c r="C37" s="51"/>
      <c r="D37" s="56"/>
      <c r="E37" s="55"/>
    </row>
    <row r="38" spans="1:5" s="1" customFormat="1" ht="21">
      <c r="A38" s="22"/>
      <c r="B38" s="55"/>
      <c r="C38" s="51"/>
      <c r="D38" s="56"/>
      <c r="E38" s="55"/>
    </row>
    <row r="39" spans="1:6" s="93" customFormat="1" ht="21">
      <c r="A39" s="217" t="s">
        <v>202</v>
      </c>
      <c r="B39" s="217"/>
      <c r="C39" s="217"/>
      <c r="D39" s="217"/>
      <c r="E39" s="217"/>
      <c r="F39" s="47"/>
    </row>
    <row r="40" spans="1:6" s="93" customFormat="1" ht="21">
      <c r="A40" s="218" t="s">
        <v>203</v>
      </c>
      <c r="B40" s="218"/>
      <c r="C40" s="218"/>
      <c r="D40" s="218"/>
      <c r="E40" s="218"/>
      <c r="F40" s="47"/>
    </row>
    <row r="41" spans="1:6" s="93" customFormat="1" ht="21">
      <c r="A41" s="202" t="s">
        <v>119</v>
      </c>
      <c r="B41" s="202"/>
      <c r="C41" s="202"/>
      <c r="D41" s="202"/>
      <c r="E41" s="202"/>
      <c r="F41" s="47"/>
    </row>
    <row r="42" spans="1:5" s="1" customFormat="1" ht="21">
      <c r="A42" s="222" t="s">
        <v>21</v>
      </c>
      <c r="B42" s="223"/>
      <c r="C42" s="78"/>
      <c r="D42" s="78" t="s">
        <v>23</v>
      </c>
      <c r="E42" s="94" t="s">
        <v>22</v>
      </c>
    </row>
    <row r="43" spans="1:5" s="1" customFormat="1" ht="21.75" thickBot="1">
      <c r="A43" s="95" t="s">
        <v>45</v>
      </c>
      <c r="B43" s="95" t="s">
        <v>46</v>
      </c>
      <c r="C43" s="79" t="s">
        <v>28</v>
      </c>
      <c r="D43" s="79" t="s">
        <v>24</v>
      </c>
      <c r="E43" s="95" t="s">
        <v>46</v>
      </c>
    </row>
    <row r="44" spans="1:5" s="1" customFormat="1" ht="21.75" thickTop="1">
      <c r="A44" s="80"/>
      <c r="B44" s="81"/>
      <c r="C44" s="96" t="s">
        <v>39</v>
      </c>
      <c r="D44" s="90"/>
      <c r="E44" s="81"/>
    </row>
    <row r="45" spans="1:5" s="1" customFormat="1" ht="21">
      <c r="A45" s="80">
        <v>4336600</v>
      </c>
      <c r="B45" s="80">
        <v>950638</v>
      </c>
      <c r="C45" s="1" t="s">
        <v>40</v>
      </c>
      <c r="D45" s="84">
        <v>510000</v>
      </c>
      <c r="E45" s="80">
        <v>62974</v>
      </c>
    </row>
    <row r="46" spans="1:5" s="1" customFormat="1" ht="21">
      <c r="A46" s="80">
        <v>0</v>
      </c>
      <c r="B46" s="80">
        <v>4650565</v>
      </c>
      <c r="C46" s="1" t="s">
        <v>246</v>
      </c>
      <c r="D46" s="84">
        <v>610000</v>
      </c>
      <c r="E46" s="80">
        <v>995</v>
      </c>
    </row>
    <row r="47" spans="1:5" s="1" customFormat="1" ht="21">
      <c r="A47" s="80">
        <v>3958440</v>
      </c>
      <c r="B47" s="80">
        <v>2618010</v>
      </c>
      <c r="C47" s="1" t="s">
        <v>104</v>
      </c>
      <c r="D47" s="84">
        <v>521000</v>
      </c>
      <c r="E47" s="80">
        <v>321950</v>
      </c>
    </row>
    <row r="48" spans="1:5" s="1" customFormat="1" ht="21">
      <c r="A48" s="80">
        <v>14564198</v>
      </c>
      <c r="B48" s="64">
        <v>8525883</v>
      </c>
      <c r="C48" s="1" t="s">
        <v>105</v>
      </c>
      <c r="D48" s="84">
        <v>522000</v>
      </c>
      <c r="E48" s="64">
        <v>1193246</v>
      </c>
    </row>
    <row r="49" spans="1:5" s="1" customFormat="1" ht="21">
      <c r="A49" s="80">
        <v>0</v>
      </c>
      <c r="B49" s="64">
        <v>681545</v>
      </c>
      <c r="C49" s="1" t="s">
        <v>268</v>
      </c>
      <c r="D49" s="84">
        <v>622000</v>
      </c>
      <c r="E49" s="64">
        <v>402160</v>
      </c>
    </row>
    <row r="50" spans="1:5" s="1" customFormat="1" ht="21">
      <c r="A50" s="64">
        <v>2128100</v>
      </c>
      <c r="B50" s="64">
        <v>486886</v>
      </c>
      <c r="C50" s="1" t="s">
        <v>7</v>
      </c>
      <c r="D50" s="84">
        <v>531000</v>
      </c>
      <c r="E50" s="64">
        <v>68110</v>
      </c>
    </row>
    <row r="51" spans="1:5" s="1" customFormat="1" ht="21">
      <c r="A51" s="64">
        <v>8017840</v>
      </c>
      <c r="B51" s="64">
        <v>3708969.66</v>
      </c>
      <c r="C51" s="1" t="s">
        <v>8</v>
      </c>
      <c r="D51" s="84">
        <v>532000</v>
      </c>
      <c r="E51" s="64">
        <v>728612.73</v>
      </c>
    </row>
    <row r="52" spans="1:5" s="1" customFormat="1" ht="21">
      <c r="A52" s="64">
        <v>5618342</v>
      </c>
      <c r="B52" s="64">
        <v>2493706.99</v>
      </c>
      <c r="C52" s="1" t="s">
        <v>9</v>
      </c>
      <c r="D52" s="84">
        <v>533000</v>
      </c>
      <c r="E52" s="64">
        <v>189921</v>
      </c>
    </row>
    <row r="53" spans="1:5" s="1" customFormat="1" ht="21">
      <c r="A53" s="64">
        <v>920000</v>
      </c>
      <c r="B53" s="64">
        <v>317189.38</v>
      </c>
      <c r="C53" s="1" t="s">
        <v>10</v>
      </c>
      <c r="D53" s="84">
        <v>534000</v>
      </c>
      <c r="E53" s="64">
        <v>42532.15</v>
      </c>
    </row>
    <row r="54" spans="1:5" s="1" customFormat="1" ht="21">
      <c r="A54" s="64">
        <v>2290200</v>
      </c>
      <c r="B54" s="64">
        <v>767552.91</v>
      </c>
      <c r="C54" s="1" t="s">
        <v>12</v>
      </c>
      <c r="D54" s="84">
        <v>541000</v>
      </c>
      <c r="E54" s="64">
        <v>355500</v>
      </c>
    </row>
    <row r="55" spans="1:5" s="1" customFormat="1" ht="21">
      <c r="A55" s="64">
        <v>13454000</v>
      </c>
      <c r="B55" s="64">
        <v>129200</v>
      </c>
      <c r="C55" s="1" t="s">
        <v>13</v>
      </c>
      <c r="D55" s="84">
        <v>542000</v>
      </c>
      <c r="E55" s="64">
        <v>0</v>
      </c>
    </row>
    <row r="56" spans="1:5" s="1" customFormat="1" ht="21">
      <c r="A56" s="64"/>
      <c r="B56" s="64">
        <v>957000</v>
      </c>
      <c r="C56" s="1" t="s">
        <v>281</v>
      </c>
      <c r="D56" s="84"/>
      <c r="E56" s="64">
        <v>0</v>
      </c>
    </row>
    <row r="57" spans="1:5" s="1" customFormat="1" ht="21">
      <c r="A57" s="64">
        <v>1114850</v>
      </c>
      <c r="B57" s="64">
        <v>812646</v>
      </c>
      <c r="C57" s="1" t="s">
        <v>239</v>
      </c>
      <c r="D57" s="84">
        <v>550000</v>
      </c>
      <c r="E57" s="64">
        <v>0</v>
      </c>
    </row>
    <row r="58" spans="1:5" s="1" customFormat="1" ht="21">
      <c r="A58" s="97">
        <v>6981700</v>
      </c>
      <c r="B58" s="97">
        <v>2464909.5</v>
      </c>
      <c r="C58" s="1" t="s">
        <v>11</v>
      </c>
      <c r="D58" s="84">
        <v>560000</v>
      </c>
      <c r="E58" s="97">
        <v>0</v>
      </c>
    </row>
    <row r="59" spans="1:5" s="1" customFormat="1" ht="21">
      <c r="A59" s="97"/>
      <c r="B59" s="97">
        <v>168300</v>
      </c>
      <c r="C59" s="1" t="s">
        <v>269</v>
      </c>
      <c r="D59" s="84"/>
      <c r="E59" s="97">
        <v>0</v>
      </c>
    </row>
    <row r="60" spans="1:5" s="1" customFormat="1" ht="21.75" thickBot="1">
      <c r="A60" s="86">
        <f>SUM(A45:A58)</f>
        <v>63384270</v>
      </c>
      <c r="B60" s="86">
        <f>SUM(B45:B59)</f>
        <v>29733001.439999998</v>
      </c>
      <c r="D60" s="83"/>
      <c r="E60" s="86">
        <f>SUM(E45:E59)</f>
        <v>3366000.88</v>
      </c>
    </row>
    <row r="61" spans="1:5" s="1" customFormat="1" ht="21.75" thickTop="1">
      <c r="A61" s="153" t="s">
        <v>241</v>
      </c>
      <c r="B61" s="64">
        <v>463000</v>
      </c>
      <c r="C61" s="1" t="s">
        <v>14</v>
      </c>
      <c r="D61" s="84">
        <v>700</v>
      </c>
      <c r="E61" s="64">
        <v>463000</v>
      </c>
    </row>
    <row r="62" spans="1:5" s="1" customFormat="1" ht="21">
      <c r="A62" s="198" t="s">
        <v>285</v>
      </c>
      <c r="B62" s="64">
        <v>1930742.76</v>
      </c>
      <c r="C62" s="1" t="s">
        <v>124</v>
      </c>
      <c r="D62" s="84">
        <v>900</v>
      </c>
      <c r="E62" s="64">
        <v>437717.45</v>
      </c>
    </row>
    <row r="63" spans="1:5" s="1" customFormat="1" ht="21">
      <c r="A63" s="98"/>
      <c r="B63" s="97">
        <v>1073142</v>
      </c>
      <c r="C63" s="1" t="s">
        <v>38</v>
      </c>
      <c r="D63" s="84" t="s">
        <v>67</v>
      </c>
      <c r="E63" s="97">
        <v>322594</v>
      </c>
    </row>
    <row r="64" spans="1:5" s="1" customFormat="1" ht="21">
      <c r="A64" s="22"/>
      <c r="B64" s="64">
        <v>3977768</v>
      </c>
      <c r="C64" s="1" t="s">
        <v>125</v>
      </c>
      <c r="D64" s="84"/>
      <c r="E64" s="64">
        <v>0</v>
      </c>
    </row>
    <row r="65" spans="1:5" s="1" customFormat="1" ht="21">
      <c r="A65" s="22"/>
      <c r="B65" s="64">
        <v>12202920.75</v>
      </c>
      <c r="C65" s="1" t="s">
        <v>117</v>
      </c>
      <c r="D65" s="84">
        <v>600</v>
      </c>
      <c r="E65" s="64">
        <v>0</v>
      </c>
    </row>
    <row r="66" spans="1:5" s="1" customFormat="1" ht="21">
      <c r="A66" s="22"/>
      <c r="B66" s="97">
        <v>5588735</v>
      </c>
      <c r="C66" s="1" t="s">
        <v>126</v>
      </c>
      <c r="D66" s="84">
        <v>704</v>
      </c>
      <c r="E66" s="97">
        <v>808400</v>
      </c>
    </row>
    <row r="67" spans="1:5" s="1" customFormat="1" ht="21">
      <c r="A67" s="22"/>
      <c r="B67" s="97"/>
      <c r="D67" s="84"/>
      <c r="E67" s="97"/>
    </row>
    <row r="68" spans="1:5" s="1" customFormat="1" ht="21">
      <c r="A68" s="22"/>
      <c r="B68" s="64"/>
      <c r="D68" s="84"/>
      <c r="E68" s="64"/>
    </row>
    <row r="69" spans="1:5" s="1" customFormat="1" ht="21">
      <c r="A69" s="22"/>
      <c r="B69" s="88">
        <f>SUM(B61:B68)</f>
        <v>25236308.509999998</v>
      </c>
      <c r="D69" s="83"/>
      <c r="E69" s="88">
        <f>SUM(E61:E68)</f>
        <v>2031711.45</v>
      </c>
    </row>
    <row r="70" spans="1:5" s="1" customFormat="1" ht="21">
      <c r="A70" s="22"/>
      <c r="B70" s="88">
        <f>B60+B69</f>
        <v>54969309.949999996</v>
      </c>
      <c r="C70" s="49" t="s">
        <v>41</v>
      </c>
      <c r="D70" s="83"/>
      <c r="E70" s="88">
        <f>E60+E69</f>
        <v>5397712.33</v>
      </c>
    </row>
    <row r="71" spans="1:5" s="1" customFormat="1" ht="21">
      <c r="A71" s="22"/>
      <c r="B71" s="81">
        <v>11003706.97</v>
      </c>
      <c r="C71" s="49" t="s">
        <v>42</v>
      </c>
      <c r="D71" s="90"/>
      <c r="E71" s="81">
        <v>1338900.81</v>
      </c>
    </row>
    <row r="72" spans="1:5" s="1" customFormat="1" ht="21">
      <c r="A72" s="22"/>
      <c r="B72" s="81"/>
      <c r="C72" s="49" t="s">
        <v>43</v>
      </c>
      <c r="D72" s="90"/>
      <c r="E72" s="81"/>
    </row>
    <row r="73" spans="1:5" s="1" customFormat="1" ht="21">
      <c r="A73" s="22"/>
      <c r="B73" s="99"/>
      <c r="C73" s="49" t="s">
        <v>133</v>
      </c>
      <c r="D73" s="90"/>
      <c r="E73" s="100"/>
    </row>
    <row r="74" spans="1:5" s="1" customFormat="1" ht="21.75" thickBot="1">
      <c r="A74" s="22"/>
      <c r="B74" s="85">
        <f>B8+B71-B73</f>
        <v>74805361.05</v>
      </c>
      <c r="C74" s="49" t="s">
        <v>44</v>
      </c>
      <c r="D74" s="91"/>
      <c r="E74" s="92">
        <f>E8+E71-E73</f>
        <v>74805361.05</v>
      </c>
    </row>
    <row r="75" spans="1:5" s="1" customFormat="1" ht="21.75" thickTop="1">
      <c r="A75" s="22"/>
      <c r="B75" s="101"/>
      <c r="C75" s="49"/>
      <c r="D75" s="56"/>
      <c r="E75" s="55"/>
    </row>
    <row r="76" spans="1:5" s="1" customFormat="1" ht="21">
      <c r="A76" s="22"/>
      <c r="B76" s="101"/>
      <c r="C76" s="49"/>
      <c r="D76" s="56"/>
      <c r="E76" s="55"/>
    </row>
    <row r="77" spans="1:5" s="1" customFormat="1" ht="21">
      <c r="A77" s="22"/>
      <c r="B77" s="101"/>
      <c r="C77" s="49"/>
      <c r="D77" s="56"/>
      <c r="E77" s="55"/>
    </row>
    <row r="78" spans="1:5" s="1" customFormat="1" ht="21">
      <c r="A78" s="22"/>
      <c r="B78" s="101"/>
      <c r="C78" s="49"/>
      <c r="D78" s="56"/>
      <c r="E78" s="55"/>
    </row>
    <row r="79" spans="1:6" s="1" customFormat="1" ht="21">
      <c r="A79" s="217" t="s">
        <v>202</v>
      </c>
      <c r="B79" s="217"/>
      <c r="C79" s="217"/>
      <c r="D79" s="217"/>
      <c r="E79" s="217"/>
      <c r="F79" s="47"/>
    </row>
    <row r="80" spans="1:6" s="1" customFormat="1" ht="21">
      <c r="A80" s="218" t="s">
        <v>203</v>
      </c>
      <c r="B80" s="218"/>
      <c r="C80" s="218"/>
      <c r="D80" s="218"/>
      <c r="E80" s="218"/>
      <c r="F80" s="47"/>
    </row>
    <row r="81" spans="1:6" s="1" customFormat="1" ht="21">
      <c r="A81" s="202" t="s">
        <v>119</v>
      </c>
      <c r="B81" s="202"/>
      <c r="C81" s="202"/>
      <c r="D81" s="202"/>
      <c r="E81" s="202"/>
      <c r="F81" s="47"/>
    </row>
    <row r="82" spans="1:5" s="1" customFormat="1" ht="21">
      <c r="A82" s="202"/>
      <c r="B82" s="202"/>
      <c r="C82" s="202"/>
      <c r="D82" s="202"/>
      <c r="E82" s="202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  <row r="1045" spans="1:5" s="3" customFormat="1" ht="23.25">
      <c r="A1045" s="19"/>
      <c r="B1045" s="19"/>
      <c r="C1045" s="19"/>
      <c r="D1045" s="19"/>
      <c r="E1045" s="19"/>
    </row>
    <row r="1046" spans="1:5" s="3" customFormat="1" ht="23.25">
      <c r="A1046" s="19"/>
      <c r="B1046" s="19"/>
      <c r="C1046" s="19"/>
      <c r="D1046" s="19"/>
      <c r="E1046" s="19"/>
    </row>
  </sheetData>
  <sheetProtection/>
  <mergeCells count="13">
    <mergeCell ref="A1:E1"/>
    <mergeCell ref="A2:E2"/>
    <mergeCell ref="A3:E3"/>
    <mergeCell ref="A4:E4"/>
    <mergeCell ref="A82:E82"/>
    <mergeCell ref="A5:B5"/>
    <mergeCell ref="A42:B42"/>
    <mergeCell ref="A80:E80"/>
    <mergeCell ref="A79:E79"/>
    <mergeCell ref="A81:E81"/>
    <mergeCell ref="A39:E39"/>
    <mergeCell ref="A40:E40"/>
    <mergeCell ref="A41:E41"/>
  </mergeCells>
  <printOptions/>
  <pageMargins left="0.45" right="0.35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5"/>
  <sheetViews>
    <sheetView zoomScalePageLayoutView="0" workbookViewId="0" topLeftCell="A1">
      <selection activeCell="D30" sqref="D30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33" t="s">
        <v>72</v>
      </c>
      <c r="B1" s="234"/>
      <c r="C1" s="233" t="s">
        <v>50</v>
      </c>
      <c r="D1" s="234"/>
    </row>
    <row r="2" spans="1:4" s="3" customFormat="1" ht="23.25">
      <c r="A2" s="235" t="s">
        <v>51</v>
      </c>
      <c r="B2" s="236"/>
      <c r="C2" s="235" t="s">
        <v>206</v>
      </c>
      <c r="D2" s="236"/>
    </row>
    <row r="3" spans="1:4" s="3" customFormat="1" ht="23.25">
      <c r="A3" s="239" t="s">
        <v>52</v>
      </c>
      <c r="B3" s="240"/>
      <c r="C3" s="237"/>
      <c r="D3" s="238"/>
    </row>
    <row r="4" spans="1:4" s="3" customFormat="1" ht="23.25">
      <c r="A4" s="230" t="s">
        <v>282</v>
      </c>
      <c r="B4" s="231"/>
      <c r="C4" s="232"/>
      <c r="D4" s="5">
        <v>13900669.91</v>
      </c>
    </row>
    <row r="5" spans="1:4" s="3" customFormat="1" ht="23.25">
      <c r="A5" s="6" t="s">
        <v>53</v>
      </c>
      <c r="B5" s="7"/>
      <c r="C5" s="16"/>
      <c r="D5" s="20"/>
    </row>
    <row r="6" spans="1:4" s="3" customFormat="1" ht="23.25">
      <c r="A6" s="8" t="s">
        <v>54</v>
      </c>
      <c r="B6" s="9" t="s">
        <v>55</v>
      </c>
      <c r="C6" s="57" t="s">
        <v>49</v>
      </c>
      <c r="D6" s="20"/>
    </row>
    <row r="7" spans="1:4" s="3" customFormat="1" ht="23.25">
      <c r="A7" s="58">
        <v>21305</v>
      </c>
      <c r="B7" s="58">
        <v>21305</v>
      </c>
      <c r="C7" s="136">
        <v>900</v>
      </c>
      <c r="D7" s="137">
        <v>900</v>
      </c>
    </row>
    <row r="8" spans="1:4" s="3" customFormat="1" ht="23.25">
      <c r="A8" s="58"/>
      <c r="B8" s="58"/>
      <c r="C8" s="136"/>
      <c r="D8" s="20"/>
    </row>
    <row r="9" spans="1:4" s="3" customFormat="1" ht="23.25">
      <c r="A9" s="58"/>
      <c r="B9" s="58"/>
      <c r="C9" s="136"/>
      <c r="D9" s="20" t="s">
        <v>119</v>
      </c>
    </row>
    <row r="10" spans="1:4" s="3" customFormat="1" ht="23.25">
      <c r="A10" s="8"/>
      <c r="B10" s="9"/>
      <c r="C10" s="57"/>
      <c r="D10" s="20"/>
    </row>
    <row r="11" spans="1:4" s="3" customFormat="1" ht="23.25">
      <c r="A11" s="8"/>
      <c r="B11" s="9"/>
      <c r="C11" s="57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41" t="s">
        <v>60</v>
      </c>
      <c r="B13" s="242"/>
      <c r="C13" s="18"/>
      <c r="D13" s="20"/>
    </row>
    <row r="14" spans="1:4" s="3" customFormat="1" ht="23.25">
      <c r="A14" s="8" t="s">
        <v>56</v>
      </c>
      <c r="B14" s="9" t="s">
        <v>57</v>
      </c>
      <c r="C14" s="57" t="s">
        <v>49</v>
      </c>
      <c r="D14" s="20"/>
    </row>
    <row r="15" spans="1:4" s="3" customFormat="1" ht="23.25">
      <c r="A15" s="58"/>
      <c r="B15" s="12"/>
      <c r="C15" s="18"/>
      <c r="D15" s="20"/>
    </row>
    <row r="16" spans="1:4" s="3" customFormat="1" ht="23.25">
      <c r="A16" s="58"/>
      <c r="B16" s="12"/>
      <c r="C16" s="18"/>
      <c r="D16" s="20"/>
    </row>
    <row r="17" spans="1:4" s="3" customFormat="1" ht="23.25">
      <c r="A17" s="58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27" t="s">
        <v>138</v>
      </c>
      <c r="B20" s="228"/>
      <c r="C20" s="229"/>
      <c r="D20" s="20">
        <v>53274.4</v>
      </c>
    </row>
    <row r="21" spans="1:4" s="3" customFormat="1" ht="23.25">
      <c r="A21" s="11"/>
      <c r="B21" s="12"/>
      <c r="C21" s="18"/>
      <c r="D21" s="20" t="s">
        <v>119</v>
      </c>
    </row>
    <row r="22" spans="1:4" s="3" customFormat="1" ht="23.25">
      <c r="A22" s="241" t="s">
        <v>58</v>
      </c>
      <c r="B22" s="242"/>
      <c r="C22" s="16"/>
      <c r="D22" s="20"/>
    </row>
    <row r="23" spans="1:4" s="3" customFormat="1" ht="23.25">
      <c r="A23" s="13" t="s">
        <v>59</v>
      </c>
      <c r="B23" s="7"/>
      <c r="C23" s="16"/>
      <c r="D23" s="20"/>
    </row>
    <row r="24" spans="1:4" s="3" customFormat="1" ht="23.25">
      <c r="A24" s="13" t="s">
        <v>195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50"/>
      <c r="B28" s="251"/>
      <c r="C28" s="252"/>
      <c r="D28" s="25" t="s">
        <v>119</v>
      </c>
    </row>
    <row r="29" spans="1:4" s="3" customFormat="1" ht="23.25">
      <c r="A29" s="243" t="s">
        <v>283</v>
      </c>
      <c r="B29" s="244"/>
      <c r="C29" s="245"/>
      <c r="D29" s="21">
        <v>13848295.51</v>
      </c>
    </row>
    <row r="30" spans="1:4" s="3" customFormat="1" ht="23.25">
      <c r="A30" s="14" t="s">
        <v>61</v>
      </c>
      <c r="B30" s="15"/>
      <c r="C30" s="14" t="s">
        <v>62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65</v>
      </c>
      <c r="B32" s="16"/>
      <c r="C32" s="10" t="s">
        <v>64</v>
      </c>
      <c r="D32" s="16"/>
    </row>
    <row r="33" spans="1:4" s="3" customFormat="1" ht="23.25">
      <c r="A33" s="246" t="s">
        <v>63</v>
      </c>
      <c r="B33" s="247"/>
      <c r="C33" s="246" t="s">
        <v>63</v>
      </c>
      <c r="D33" s="247"/>
    </row>
    <row r="34" spans="1:4" s="3" customFormat="1" ht="23.25">
      <c r="A34" s="246" t="s">
        <v>193</v>
      </c>
      <c r="B34" s="247"/>
      <c r="C34" s="246" t="s">
        <v>193</v>
      </c>
      <c r="D34" s="247"/>
    </row>
    <row r="35" spans="1:4" s="3" customFormat="1" ht="23.25">
      <c r="A35" s="248" t="s">
        <v>284</v>
      </c>
      <c r="B35" s="249"/>
      <c r="C35" s="248" t="s">
        <v>284</v>
      </c>
      <c r="D35" s="249"/>
    </row>
    <row r="36" s="2" customFormat="1" ht="24"/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</sheetData>
  <sheetProtection/>
  <mergeCells count="18"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  <mergeCell ref="A20:C20"/>
    <mergeCell ref="A4:C4"/>
    <mergeCell ref="A1:B1"/>
    <mergeCell ref="C1:D1"/>
    <mergeCell ref="A2:B2"/>
    <mergeCell ref="C2:D2"/>
    <mergeCell ref="C3:D3"/>
    <mergeCell ref="A3:B3"/>
    <mergeCell ref="A13:B1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160" zoomScaleNormal="160" zoomScalePageLayoutView="0" workbookViewId="0" topLeftCell="A1">
      <selection activeCell="D10" sqref="D10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13" customFormat="1" ht="17.25">
      <c r="A1" s="256" t="s">
        <v>151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113" customFormat="1" ht="17.25">
      <c r="A2" s="256" t="s">
        <v>152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113" customFormat="1" ht="17.25">
      <c r="A3" s="257" t="s">
        <v>243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s="113" customFormat="1" ht="17.25">
      <c r="A4" s="114" t="s">
        <v>28</v>
      </c>
      <c r="B4" s="115" t="s">
        <v>25</v>
      </c>
      <c r="C4" s="116" t="s">
        <v>16</v>
      </c>
      <c r="D4" s="115" t="s">
        <v>153</v>
      </c>
      <c r="E4" s="116" t="s">
        <v>154</v>
      </c>
      <c r="F4" s="115" t="s">
        <v>155</v>
      </c>
      <c r="G4" s="116" t="s">
        <v>156</v>
      </c>
      <c r="H4" s="115" t="s">
        <v>157</v>
      </c>
      <c r="I4" s="116" t="s">
        <v>158</v>
      </c>
      <c r="J4" s="115" t="s">
        <v>159</v>
      </c>
      <c r="K4" s="116" t="s">
        <v>160</v>
      </c>
      <c r="L4" s="115" t="s">
        <v>161</v>
      </c>
      <c r="M4" s="116" t="s">
        <v>162</v>
      </c>
      <c r="N4" s="116" t="s">
        <v>163</v>
      </c>
      <c r="O4" s="116" t="s">
        <v>40</v>
      </c>
    </row>
    <row r="5" spans="1:15" s="113" customFormat="1" ht="17.25">
      <c r="A5" s="117"/>
      <c r="B5" s="118"/>
      <c r="C5" s="119"/>
      <c r="D5" s="118"/>
      <c r="E5" s="119" t="s">
        <v>164</v>
      </c>
      <c r="F5" s="118"/>
      <c r="G5" s="119"/>
      <c r="H5" s="118" t="s">
        <v>165</v>
      </c>
      <c r="I5" s="119" t="s">
        <v>166</v>
      </c>
      <c r="J5" s="118" t="s">
        <v>167</v>
      </c>
      <c r="K5" s="119" t="s">
        <v>168</v>
      </c>
      <c r="L5" s="118" t="s">
        <v>169</v>
      </c>
      <c r="M5" s="119"/>
      <c r="N5" s="119" t="s">
        <v>170</v>
      </c>
      <c r="O5" s="119"/>
    </row>
    <row r="6" spans="1:15" s="113" customFormat="1" ht="17.25">
      <c r="A6" s="117"/>
      <c r="B6" s="118"/>
      <c r="C6" s="119"/>
      <c r="D6" s="118"/>
      <c r="E6" s="119"/>
      <c r="F6" s="118"/>
      <c r="G6" s="119"/>
      <c r="H6" s="118"/>
      <c r="I6" s="120"/>
      <c r="J6" s="119" t="s">
        <v>171</v>
      </c>
      <c r="K6" s="118" t="s">
        <v>172</v>
      </c>
      <c r="L6" s="119" t="s">
        <v>173</v>
      </c>
      <c r="M6" s="121"/>
      <c r="N6" s="119"/>
      <c r="O6" s="119"/>
    </row>
    <row r="7" spans="1:15" s="113" customFormat="1" ht="17.25">
      <c r="A7" s="117"/>
      <c r="B7" s="118"/>
      <c r="C7" s="119"/>
      <c r="D7" s="118" t="s">
        <v>174</v>
      </c>
      <c r="E7" s="119" t="s">
        <v>175</v>
      </c>
      <c r="F7" s="118" t="s">
        <v>176</v>
      </c>
      <c r="G7" s="119" t="s">
        <v>177</v>
      </c>
      <c r="H7" s="118" t="s">
        <v>178</v>
      </c>
      <c r="I7" s="119" t="s">
        <v>179</v>
      </c>
      <c r="J7" s="118" t="s">
        <v>180</v>
      </c>
      <c r="K7" s="119" t="s">
        <v>181</v>
      </c>
      <c r="L7" s="118" t="s">
        <v>182</v>
      </c>
      <c r="M7" s="119" t="s">
        <v>183</v>
      </c>
      <c r="N7" s="119" t="s">
        <v>184</v>
      </c>
      <c r="O7" s="119" t="s">
        <v>185</v>
      </c>
    </row>
    <row r="8" spans="1:15" s="113" customFormat="1" ht="17.25">
      <c r="A8" s="144" t="s">
        <v>39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</row>
    <row r="9" spans="1:16" s="113" customFormat="1" ht="17.25">
      <c r="A9" s="146" t="s">
        <v>40</v>
      </c>
      <c r="B9" s="145"/>
      <c r="C9" s="145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  <c r="P9" s="132">
        <f>SUM(O9)</f>
        <v>0</v>
      </c>
    </row>
    <row r="10" spans="1:16" s="159" customFormat="1" ht="17.25">
      <c r="A10" s="154" t="s">
        <v>209</v>
      </c>
      <c r="B10" s="155"/>
      <c r="C10" s="155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158"/>
    </row>
    <row r="11" spans="1:16" s="113" customFormat="1" ht="17.25">
      <c r="A11" s="146" t="s">
        <v>186</v>
      </c>
      <c r="B11" s="145"/>
      <c r="C11" s="149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50"/>
      <c r="P11" s="132"/>
    </row>
    <row r="12" spans="1:16" s="113" customFormat="1" ht="17.25">
      <c r="A12" s="146" t="s">
        <v>130</v>
      </c>
      <c r="B12" s="145"/>
      <c r="C12" s="149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50"/>
      <c r="P12" s="132"/>
    </row>
    <row r="13" spans="1:16" s="159" customFormat="1" ht="17.25">
      <c r="A13" s="154" t="s">
        <v>244</v>
      </c>
      <c r="B13" s="155"/>
      <c r="C13" s="160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61"/>
      <c r="P13" s="158"/>
    </row>
    <row r="14" spans="1:16" s="113" customFormat="1" ht="17.25">
      <c r="A14" s="146" t="s">
        <v>7</v>
      </c>
      <c r="B14" s="151"/>
      <c r="C14" s="151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50"/>
      <c r="P14" s="132"/>
    </row>
    <row r="15" spans="1:16" s="113" customFormat="1" ht="17.25">
      <c r="A15" s="146" t="s">
        <v>8</v>
      </c>
      <c r="B15" s="151"/>
      <c r="C15" s="151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50"/>
      <c r="P15" s="132"/>
    </row>
    <row r="16" spans="1:16" s="159" customFormat="1" ht="17.25">
      <c r="A16" s="154" t="s">
        <v>210</v>
      </c>
      <c r="B16" s="162"/>
      <c r="C16" s="162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61"/>
      <c r="P16" s="158"/>
    </row>
    <row r="17" spans="1:16" s="113" customFormat="1" ht="17.25">
      <c r="A17" s="146" t="s">
        <v>9</v>
      </c>
      <c r="B17" s="151"/>
      <c r="C17" s="151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50"/>
      <c r="P17" s="135">
        <f aca="true" t="shared" si="0" ref="P17:P24">SUM(D17:O17)</f>
        <v>0</v>
      </c>
    </row>
    <row r="18" spans="1:16" s="159" customFormat="1" ht="17.25">
      <c r="A18" s="154" t="s">
        <v>211</v>
      </c>
      <c r="B18" s="162"/>
      <c r="C18" s="162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61"/>
      <c r="P18" s="163"/>
    </row>
    <row r="19" spans="1:16" s="113" customFormat="1" ht="17.25">
      <c r="A19" s="146" t="s">
        <v>10</v>
      </c>
      <c r="B19" s="151"/>
      <c r="C19" s="151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50"/>
      <c r="P19" s="132">
        <f t="shared" si="0"/>
        <v>0</v>
      </c>
    </row>
    <row r="20" spans="1:16" s="113" customFormat="1" ht="17.25">
      <c r="A20" s="146" t="s">
        <v>187</v>
      </c>
      <c r="B20" s="151"/>
      <c r="C20" s="151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50"/>
      <c r="P20" s="135">
        <f t="shared" si="0"/>
        <v>0</v>
      </c>
    </row>
    <row r="21" spans="1:16" s="159" customFormat="1" ht="17.25">
      <c r="A21" s="154" t="s">
        <v>212</v>
      </c>
      <c r="B21" s="162"/>
      <c r="C21" s="162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61"/>
      <c r="P21" s="163"/>
    </row>
    <row r="22" spans="1:16" s="113" customFormat="1" ht="17.25">
      <c r="A22" s="146" t="s">
        <v>188</v>
      </c>
      <c r="B22" s="151"/>
      <c r="C22" s="151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50"/>
      <c r="P22" s="135">
        <v>0</v>
      </c>
    </row>
    <row r="23" spans="1:16" s="113" customFormat="1" ht="17.25">
      <c r="A23" s="146" t="s">
        <v>11</v>
      </c>
      <c r="B23" s="151"/>
      <c r="C23" s="151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50"/>
      <c r="P23" s="135">
        <f t="shared" si="0"/>
        <v>0</v>
      </c>
    </row>
    <row r="24" spans="1:16" s="113" customFormat="1" ht="17.25">
      <c r="A24" s="122" t="s">
        <v>16</v>
      </c>
      <c r="B24" s="142">
        <f aca="true" t="shared" si="1" ref="B24:O24">SUM(B9:B23)</f>
        <v>0</v>
      </c>
      <c r="C24" s="143">
        <f t="shared" si="1"/>
        <v>0</v>
      </c>
      <c r="D24" s="125">
        <f t="shared" si="1"/>
        <v>0</v>
      </c>
      <c r="E24" s="125">
        <f t="shared" si="1"/>
        <v>0</v>
      </c>
      <c r="F24" s="125">
        <f t="shared" si="1"/>
        <v>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5">
        <f t="shared" si="1"/>
        <v>0</v>
      </c>
      <c r="K24" s="125">
        <f t="shared" si="1"/>
        <v>0</v>
      </c>
      <c r="L24" s="125">
        <f t="shared" si="1"/>
        <v>0</v>
      </c>
      <c r="M24" s="125">
        <f t="shared" si="1"/>
        <v>0</v>
      </c>
      <c r="N24" s="125">
        <f t="shared" si="1"/>
        <v>0</v>
      </c>
      <c r="O24" s="126">
        <f t="shared" si="1"/>
        <v>0</v>
      </c>
      <c r="P24" s="132">
        <f t="shared" si="0"/>
        <v>0</v>
      </c>
    </row>
    <row r="25" spans="1:15" s="113" customFormat="1" ht="17.25">
      <c r="A25" s="144" t="s">
        <v>30</v>
      </c>
      <c r="B25" s="145"/>
      <c r="C25" s="145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7"/>
    </row>
    <row r="26" spans="1:15" s="113" customFormat="1" ht="17.25">
      <c r="A26" s="146" t="s">
        <v>31</v>
      </c>
      <c r="B26" s="145"/>
      <c r="C26" s="151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7"/>
    </row>
    <row r="27" spans="1:15" s="113" customFormat="1" ht="17.25">
      <c r="A27" s="146" t="s">
        <v>131</v>
      </c>
      <c r="B27" s="145"/>
      <c r="C27" s="151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7"/>
    </row>
    <row r="28" spans="1:15" s="113" customFormat="1" ht="17.25">
      <c r="A28" s="146" t="s">
        <v>33</v>
      </c>
      <c r="B28" s="145"/>
      <c r="C28" s="151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7" t="s">
        <v>119</v>
      </c>
    </row>
    <row r="29" spans="1:15" s="113" customFormat="1" ht="17.25">
      <c r="A29" s="146" t="s">
        <v>35</v>
      </c>
      <c r="B29" s="151"/>
      <c r="C29" s="151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7"/>
    </row>
    <row r="30" spans="1:15" s="113" customFormat="1" ht="17.25">
      <c r="A30" s="146" t="s">
        <v>189</v>
      </c>
      <c r="B30" s="145"/>
      <c r="C30" s="151"/>
      <c r="D30" s="128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7"/>
    </row>
    <row r="31" spans="1:15" s="113" customFormat="1" ht="17.25">
      <c r="A31" s="146" t="s">
        <v>190</v>
      </c>
      <c r="B31" s="145"/>
      <c r="C31" s="151"/>
      <c r="D31" s="123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</row>
    <row r="32" spans="1:15" s="113" customFormat="1" ht="17.25">
      <c r="A32" s="146" t="s">
        <v>191</v>
      </c>
      <c r="B32" s="145"/>
      <c r="C32" s="151"/>
      <c r="D32" s="123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</row>
    <row r="33" spans="1:15" s="113" customFormat="1" ht="18" thickBot="1">
      <c r="A33" s="124" t="s">
        <v>16</v>
      </c>
      <c r="B33" s="129"/>
      <c r="C33" s="129"/>
      <c r="D33" s="130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</row>
    <row r="34" spans="1:15" s="113" customFormat="1" ht="18.75" thickBot="1" thickTop="1">
      <c r="A34" s="253" t="s">
        <v>192</v>
      </c>
      <c r="B34" s="254"/>
      <c r="C34" s="131">
        <f>C33-C24</f>
        <v>0</v>
      </c>
      <c r="D34" s="123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</row>
    <row r="35" spans="1:15" s="113" customFormat="1" ht="18" thickTop="1">
      <c r="A35" s="140"/>
      <c r="B35" s="140"/>
      <c r="C35" s="141"/>
      <c r="D35" s="123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="112" customFormat="1" ht="17.25"/>
    <row r="37" s="112" customFormat="1" ht="17.25"/>
    <row r="38" s="112" customFormat="1" ht="17.25"/>
    <row r="39" s="112" customFormat="1" ht="17.25"/>
    <row r="40" s="112" customFormat="1" ht="17.25"/>
    <row r="41" s="112" customFormat="1" ht="17.25"/>
    <row r="42" s="112" customFormat="1" ht="17.25"/>
    <row r="43" s="112" customFormat="1" ht="17.25"/>
    <row r="44" s="112" customFormat="1" ht="17.25"/>
    <row r="45" s="112" customFormat="1" ht="17.25"/>
    <row r="46" s="112" customFormat="1" ht="17.25"/>
    <row r="47" s="112" customFormat="1" ht="17.25"/>
    <row r="48" s="112" customFormat="1" ht="17.25"/>
    <row r="49" s="112" customFormat="1" ht="17.25"/>
    <row r="50" s="112" customFormat="1" ht="17.25"/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" top="0.2755905511811024" bottom="0.16" header="0.2362204724409449" footer="0.1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15" sqref="G15"/>
    </sheetView>
  </sheetViews>
  <sheetFormatPr defaultColWidth="9.140625" defaultRowHeight="21.75"/>
  <cols>
    <col min="1" max="1" width="43.7109375" style="0" customWidth="1"/>
    <col min="2" max="3" width="18.421875" style="0" customWidth="1"/>
    <col min="4" max="5" width="18.140625" style="0" customWidth="1"/>
    <col min="6" max="6" width="18.421875" style="0" customWidth="1"/>
  </cols>
  <sheetData>
    <row r="1" spans="1:6" ht="21.75">
      <c r="A1" s="263" t="s">
        <v>273</v>
      </c>
      <c r="B1" s="263"/>
      <c r="C1" s="263"/>
      <c r="D1" s="263"/>
      <c r="E1" s="263"/>
      <c r="F1" s="263"/>
    </row>
    <row r="2" spans="1:6" ht="21.75">
      <c r="A2" s="260" t="s">
        <v>118</v>
      </c>
      <c r="B2" s="60" t="s">
        <v>86</v>
      </c>
      <c r="C2" s="60" t="s">
        <v>294</v>
      </c>
      <c r="D2" s="61" t="s">
        <v>87</v>
      </c>
      <c r="E2" s="62" t="s">
        <v>295</v>
      </c>
      <c r="F2" s="62" t="s">
        <v>88</v>
      </c>
    </row>
    <row r="3" spans="1:6" ht="21.75">
      <c r="A3" s="261" t="s">
        <v>120</v>
      </c>
      <c r="B3" s="70">
        <v>5472200</v>
      </c>
      <c r="C3" s="70">
        <v>60476</v>
      </c>
      <c r="D3" s="68">
        <v>4065200</v>
      </c>
      <c r="E3" s="68">
        <v>1339100</v>
      </c>
      <c r="F3" s="68">
        <v>128376</v>
      </c>
    </row>
    <row r="4" spans="1:6" ht="21.75">
      <c r="A4" s="261" t="s">
        <v>121</v>
      </c>
      <c r="B4" s="70">
        <v>1146400</v>
      </c>
      <c r="C4" s="70">
        <v>0</v>
      </c>
      <c r="D4" s="68">
        <v>570400</v>
      </c>
      <c r="E4" s="68">
        <v>564000</v>
      </c>
      <c r="F4" s="68">
        <v>12000</v>
      </c>
    </row>
    <row r="5" spans="1:6" ht="21.75">
      <c r="A5" s="261" t="s">
        <v>237</v>
      </c>
      <c r="B5" s="70">
        <v>394800</v>
      </c>
      <c r="C5" s="70">
        <v>54500</v>
      </c>
      <c r="D5" s="68">
        <v>266770</v>
      </c>
      <c r="E5" s="68">
        <v>65400</v>
      </c>
      <c r="F5" s="68">
        <v>117130</v>
      </c>
    </row>
    <row r="6" spans="1:6" ht="21.75">
      <c r="A6" s="261" t="s">
        <v>150</v>
      </c>
      <c r="B6" s="70">
        <v>63000</v>
      </c>
      <c r="C6" s="70">
        <v>0</v>
      </c>
      <c r="D6" s="68">
        <v>32510</v>
      </c>
      <c r="E6" s="68">
        <v>9000</v>
      </c>
      <c r="F6" s="68">
        <v>21490</v>
      </c>
    </row>
    <row r="7" spans="1:6" ht="21.75">
      <c r="A7" s="261" t="s">
        <v>122</v>
      </c>
      <c r="B7" s="70">
        <v>22890</v>
      </c>
      <c r="C7" s="70">
        <v>0</v>
      </c>
      <c r="D7" s="68">
        <v>14965</v>
      </c>
      <c r="E7" s="68">
        <v>0</v>
      </c>
      <c r="F7" s="68">
        <v>7925</v>
      </c>
    </row>
    <row r="8" spans="1:6" ht="21.75">
      <c r="A8" s="264" t="s">
        <v>252</v>
      </c>
      <c r="B8" s="164">
        <v>1052119</v>
      </c>
      <c r="C8" s="164">
        <v>0</v>
      </c>
      <c r="D8" s="111">
        <v>957000</v>
      </c>
      <c r="E8" s="111">
        <v>0</v>
      </c>
      <c r="F8" s="111">
        <v>95119</v>
      </c>
    </row>
    <row r="9" spans="1:6" ht="21.75">
      <c r="A9" s="261" t="s">
        <v>251</v>
      </c>
      <c r="B9" s="164">
        <v>340000</v>
      </c>
      <c r="C9" s="164">
        <v>0</v>
      </c>
      <c r="D9" s="111">
        <v>168300</v>
      </c>
      <c r="E9" s="111">
        <v>0</v>
      </c>
      <c r="F9" s="111">
        <v>171700</v>
      </c>
    </row>
    <row r="10" spans="1:6" ht="21.75">
      <c r="A10" s="261" t="s">
        <v>275</v>
      </c>
      <c r="B10" s="164">
        <v>70000</v>
      </c>
      <c r="C10" s="164">
        <v>0</v>
      </c>
      <c r="D10" s="111">
        <v>0</v>
      </c>
      <c r="E10" s="111">
        <v>0</v>
      </c>
      <c r="F10" s="111">
        <v>70000</v>
      </c>
    </row>
    <row r="11" spans="1:6" ht="21.75">
      <c r="A11" s="261" t="s">
        <v>276</v>
      </c>
      <c r="B11" s="164">
        <v>25000</v>
      </c>
      <c r="C11" s="164">
        <v>0</v>
      </c>
      <c r="D11" s="111">
        <v>0</v>
      </c>
      <c r="E11" s="111">
        <v>0</v>
      </c>
      <c r="F11" s="111">
        <v>25000</v>
      </c>
    </row>
    <row r="12" spans="1:6" ht="21.75">
      <c r="A12" s="261" t="s">
        <v>280</v>
      </c>
      <c r="B12" s="164">
        <v>479100</v>
      </c>
      <c r="C12" s="164">
        <v>0</v>
      </c>
      <c r="D12" s="111">
        <v>382260</v>
      </c>
      <c r="E12" s="111">
        <v>0</v>
      </c>
      <c r="F12" s="111">
        <v>96840</v>
      </c>
    </row>
    <row r="13" spans="1:6" ht="22.5" thickBot="1">
      <c r="A13" s="262" t="s">
        <v>16</v>
      </c>
      <c r="B13" s="66">
        <f>SUM(B3:B12)</f>
        <v>9065509</v>
      </c>
      <c r="C13" s="66">
        <f>SUM(C3:C12)</f>
        <v>114976</v>
      </c>
      <c r="D13" s="66">
        <f>SUM(D3:D12)</f>
        <v>6457405</v>
      </c>
      <c r="E13" s="66">
        <f>SUM(E3:E12)</f>
        <v>1977500</v>
      </c>
      <c r="F13" s="66">
        <f>SUM(F3:F12)</f>
        <v>745580</v>
      </c>
    </row>
    <row r="14" ht="22.5" thickTop="1"/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2015-05-04T05:33:25Z</cp:lastPrinted>
  <dcterms:created xsi:type="dcterms:W3CDTF">2004-06-11T15:17:09Z</dcterms:created>
  <dcterms:modified xsi:type="dcterms:W3CDTF">2015-05-04T05:33:37Z</dcterms:modified>
  <cp:category/>
  <cp:version/>
  <cp:contentType/>
  <cp:contentStatus/>
</cp:coreProperties>
</file>