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<sst xmlns="http://schemas.openxmlformats.org/spreadsheetml/2006/main" count="666" uniqueCount="278">
  <si>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</si>
  <si>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</si>
  <si>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</si>
  <si>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</si>
  <si>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</si>
  <si>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</si>
  <si>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</si>
  <si>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</si>
  <si>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</si>
  <si>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</si>
  <si>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</si>
  <si>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</si>
  <si>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</si>
  <si>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</si>
  <si>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</si>
  <si>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</si>
  <si>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</si>
  <si>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</si>
  <si>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</si>
  <si>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</si>
  <si>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</si>
  <si>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</si>
  <si>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</si>
  <si>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</si>
  <si>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</si>
  <si>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</si>
  <si>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</si>
  <si>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</si>
  <si>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</si>
  <si>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</si>
  <si>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</si>
  <si>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</si>
  <si>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</si>
  <si>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</si>
  <si>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</si>
  <si>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</si>
  <si>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</si>
  <si>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</si>
  <si>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</si>
  <si>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</si>
  <si>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</si>
  <si>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</si>
  <si>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</si>
  <si>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</si>
  <si>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</si>
  <si>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</si>
  <si>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</si>
  <si>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</si>
  <si>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</si>
  <si>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</si>
  <si>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</si>
  <si>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</si>
  <si>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</si>
  <si>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</si>
  <si>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</si>
  <si>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</si>
  <si>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</si>
  <si>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</si>
  <si>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</si>
  <si>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</si>
  <si>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</si>
  <si>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</si>
  <si>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</si>
  <si>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</si>
  <si>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</si>
  <si>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</si>
  <si>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</si>
  <si>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</si>
  <si>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</si>
  <si>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</si>
  <si>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</si>
  <si>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</si>
  <si>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</si>
  <si>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</si>
  <si>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</si>
  <si>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</si>
  <si>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</si>
  <si>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</si>
  <si>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</si>
  <si>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</si>
  <si>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</si>
  <si>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</si>
  <si>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</si>
  <si>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</si>
  <si>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</si>
  <si>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</si>
  <si>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</si>
  <si>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</si>
  <si>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</si>
  <si>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</si>
  <si>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</si>
  <si>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</si>
  <si>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</si>
  <si>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</si>
  <si>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</si>
  <si>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</si>
  <si>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</si>
  <si>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</si>
  <si>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</si>
  <si>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</si>
  <si>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</si>
  <si>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</si>
  <si>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</si>
  <si>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</si>
  <si>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</si>
  <si>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</si>
  <si>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</si>
  <si>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</si>
  <si>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</si>
  <si>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</si>
  <si>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</si>
  <si>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</si>
  <si>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</si>
  <si>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</si>
  <si>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</si>
  <si>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</si>
  <si>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</si>
  <si>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</si>
  <si>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</si>
  <si>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</si>
  <si>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</si>
  <si>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</si>
  <si>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</si>
  <si>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</si>
  <si>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</si>
  <si>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</si>
  <si>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</si>
  <si>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</si>
  <si>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</si>
  <si>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</si>
  <si>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</si>
  <si>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</si>
  <si>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</si>
  <si>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</si>
  <si>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</si>
  <si>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</si>
  <si>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</si>
  <si>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</si>
  <si>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</si>
  <si>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</si>
  <si>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</si>
  <si>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</si>
  <si>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</si>
  <si>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</si>
  <si>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</si>
  <si>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</si>
  <si>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</si>
  <si>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</si>
  <si>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</si>
  <si>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</si>
  <si>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</si>
  <si>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</si>
  <si>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</si>
  <si>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</si>
  <si>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</si>
  <si>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</si>
  <si>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</si>
  <si>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</si>
  <si>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</si>
  <si>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</si>
  <si>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</si>
  <si>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</si>
  <si>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</si>
  <si>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</si>
  <si>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</si>
  <si>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</si>
  <si>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</si>
  <si>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</si>
  <si>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</si>
  <si>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</si>
  <si>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</si>
  <si>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</si>
  <si>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</si>
  <si>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</si>
  <si>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</si>
  <si>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</si>
  <si>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</si>
  <si>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</si>
  <si>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</si>
  <si>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</si>
  <si>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</si>
  <si>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</si>
  <si>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</si>
  <si>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</si>
  <si>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</si>
  <si>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</si>
  <si>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</si>
  <si>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</si>
  <si>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</si>
  <si>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</si>
  <si>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</si>
  <si>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</si>
  <si>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</si>
  <si>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</si>
  <si>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</si>
  <si>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</si>
  <si>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</si>
  <si>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</si>
  <si>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</si>
  <si>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</si>
  <si>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</si>
  <si>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</si>
  <si>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</si>
  <si>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</si>
  <si>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</si>
  <si>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</si>
  <si>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</si>
  <si>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</si>
  <si>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</si>
  <si>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</si>
  <si>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</si>
  <si>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</si>
  <si>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</si>
  <si>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</si>
  <si>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</si>
  <si>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</si>
  <si>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</si>
  <si>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</si>
  <si>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</si>
  <si>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</si>
  <si>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</si>
  <si>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</si>
  <si>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</si>
  <si>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</si>
  <si>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</si>
  <si>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</si>
  <si>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</si>
  <si>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</si>
  <si>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</si>
  <si>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</si>
  <si>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</si>
  <si>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</si>
  <si>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</si>
  <si>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</si>
  <si>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</si>
  <si>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</si>
  <si>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</si>
  <si>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</si>
  <si>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</si>
  <si>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</si>
  <si>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</si>
  <si>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</si>
  <si>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</si>
  <si>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</si>
  <si>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</si>
  <si>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</si>
  <si>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</si>
  <si>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</si>
  <si>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</si>
  <si>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</si>
  <si>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</si>
  <si>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</si>
  <si>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ปีงบประมาณ 2557</t>
  </si>
  <si>
    <t>รายจ่ายผลัดส่งใบสำคัญ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</si>
  <si>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</si>
  <si>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</si>
  <si>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</si>
  <si>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t>เงินอุดหนุนค่าใช้จ่ายศูนย์รวมข้อมูลข่าวสารฯ</t>
  </si>
  <si>
    <t xml:space="preserve">ค่าจ้างชั่วคราว  </t>
  </si>
  <si>
    <t xml:space="preserve"> วันที่  31 ธันวาคม  2556</t>
  </si>
  <si>
    <t>ค่าจ้างประกอบอาหารกลางวัน ศพด.</t>
  </si>
  <si>
    <t>.-</t>
  </si>
  <si>
    <t>เงินเกินบัญชี</t>
  </si>
  <si>
    <t xml:space="preserve">     ( นายทวีศักดิ์  อุดมวิชชากร )                 ( นางจิราพร  รอดภัย )                               ( นายนาวิน มูลมงคล )               </t>
  </si>
  <si>
    <t xml:space="preserve">          ผู้อำนวยการกองคลัง         ปลัดองค์การบริหารส่วนตำบลหินเหล็กไฟ      นายกองค์การบริหารส่วนตำบลหินเหล็กไฟ</t>
  </si>
  <si>
    <t xml:space="preserve">  ณ วันที่  31  มกราคม  2557</t>
  </si>
  <si>
    <t xml:space="preserve"> วันที่  31 มกราคม 2557</t>
  </si>
  <si>
    <t>ณ วันที่  31 มกราคม 2557</t>
  </si>
  <si>
    <t>วันที่ 31  มกราคม  2557</t>
  </si>
  <si>
    <t>เงินช่วยเหลือค่ารักษาพยาบาล (รับโอนจาก สปสช.)</t>
  </si>
  <si>
    <t>ยอดคงเหลือตามรายงานธนาคาร ณ วันที่  31 มกราคม  พ.ศ. 2557</t>
  </si>
  <si>
    <t>ยอดคงเหลือตามบัญชี ณ วันที่ 31 มกราคม พ.ศ.2557</t>
  </si>
  <si>
    <t>วันที่  31 มกราคม  พ.ศ.2557</t>
  </si>
  <si>
    <t>วันที่   31  มกราคม   พ.ศ.2557</t>
  </si>
  <si>
    <t>ตั้งแต่วันที่  1  ตุลาคม พ.ศ. 2556  ถึงวันที่  31 มกราคม พ.ศ. 2557</t>
  </si>
  <si>
    <t>ตั้งแต่วันที่ 1 ตุลาคม 2556 ถึง วันที่ 31 มกราคม 2557</t>
  </si>
  <si>
    <r>
      <t xml:space="preserve">ค่าจ้างชั่วคราว </t>
    </r>
    <r>
      <rPr>
        <sz val="11"/>
        <rFont val="TH SarabunPSK"/>
        <family val="2"/>
      </rPr>
      <t>(จ่ายจากเงินอุดหนุน ฉก)</t>
    </r>
  </si>
  <si>
    <t>ตั้งแต่วันที่ 1 ตุลาคม 2556 ถึง วันที่ 31 มกราคม  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</si>
</sst>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69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6" fillId="0" borderId="0" xfId="37" applyFont="1" applyAlignment="1">
      <alignment/>
    </xf>
    <xf numFmtId="43" fontId="67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25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43" fontId="68" fillId="0" borderId="0" xfId="0" applyNumberFormat="1" applyFont="1" applyAlignment="1">
      <alignment/>
    </xf>
    <xf numFmtId="0" fontId="68" fillId="0" borderId="0" xfId="0" applyFont="1" applyAlignment="1">
      <alignment/>
    </xf>
    <xf numFmtId="43" fontId="68" fillId="0" borderId="0" xfId="37" applyFont="1" applyAlignment="1">
      <alignment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3" fontId="21" fillId="0" borderId="0" xfId="37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zoomScale="150" zoomScaleNormal="150" zoomScalePageLayoutView="0" workbookViewId="0" topLeftCell="A1">
      <selection activeCell="A7" sqref="A7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10" t="s">
        <v>158</v>
      </c>
      <c r="B1" s="210"/>
      <c r="C1" s="210"/>
      <c r="D1" s="210"/>
    </row>
    <row r="2" spans="1:4" s="1" customFormat="1" ht="20.25" customHeight="1">
      <c r="A2" s="210" t="s">
        <v>81</v>
      </c>
      <c r="B2" s="210"/>
      <c r="C2" s="210"/>
      <c r="D2" s="210"/>
    </row>
    <row r="3" spans="1:4" s="1" customFormat="1" ht="21">
      <c r="A3" s="210" t="s">
        <v>268</v>
      </c>
      <c r="B3" s="210"/>
      <c r="C3" s="210"/>
      <c r="D3" s="210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5784335.54</v>
      </c>
      <c r="C5" s="22"/>
      <c r="D5" s="22">
        <v>26177532.02</v>
      </c>
    </row>
    <row r="6" spans="1:4" s="1" customFormat="1" ht="21">
      <c r="A6" s="1" t="s">
        <v>163</v>
      </c>
      <c r="B6" s="22">
        <v>436899.46</v>
      </c>
      <c r="C6" s="22"/>
      <c r="D6" s="22">
        <v>1202621.35</v>
      </c>
    </row>
    <row r="7" spans="1:4" s="1" customFormat="1" ht="21">
      <c r="A7" s="1" t="s">
        <v>164</v>
      </c>
      <c r="B7" s="22">
        <v>0</v>
      </c>
      <c r="C7" s="22"/>
      <c r="D7" s="22">
        <v>4428400</v>
      </c>
    </row>
    <row r="8" spans="1:4" s="1" customFormat="1" ht="21">
      <c r="A8" s="1" t="s">
        <v>86</v>
      </c>
      <c r="B8" s="22">
        <v>314913</v>
      </c>
      <c r="C8" s="22"/>
      <c r="D8" s="22">
        <v>422887</v>
      </c>
    </row>
    <row r="9" spans="1:4" s="1" customFormat="1" ht="21">
      <c r="A9" s="1" t="s">
        <v>165</v>
      </c>
      <c r="B9" s="22">
        <v>2198500</v>
      </c>
      <c r="C9" s="22"/>
      <c r="D9" s="22">
        <v>2198500</v>
      </c>
    </row>
    <row r="10" spans="1:4" s="1" customFormat="1" ht="21">
      <c r="A10" s="1" t="s">
        <v>139</v>
      </c>
      <c r="B10" s="22">
        <v>709.33</v>
      </c>
      <c r="C10" s="22"/>
      <c r="D10" s="22">
        <v>2413.68</v>
      </c>
    </row>
    <row r="11" spans="1:4" s="1" customFormat="1" ht="21">
      <c r="A11" s="1" t="s">
        <v>262</v>
      </c>
      <c r="B11" s="22">
        <v>410</v>
      </c>
      <c r="C11" s="22"/>
      <c r="D11" s="22">
        <v>410</v>
      </c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8735767.33</v>
      </c>
      <c r="C18" s="58"/>
      <c r="D18" s="92">
        <f>SUM(D5:D17)</f>
        <v>34432764.050000004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3474436.2</v>
      </c>
      <c r="C20" s="22"/>
      <c r="D20" s="22">
        <v>8721440.99</v>
      </c>
    </row>
    <row r="21" spans="1:4" s="1" customFormat="1" ht="21">
      <c r="A21" s="1" t="s">
        <v>162</v>
      </c>
      <c r="B21" s="22">
        <v>64728.77</v>
      </c>
      <c r="C21" s="22"/>
      <c r="D21" s="22">
        <v>211517.97</v>
      </c>
    </row>
    <row r="22" spans="1:4" s="1" customFormat="1" ht="21">
      <c r="A22" s="1" t="s">
        <v>84</v>
      </c>
      <c r="B22" s="22">
        <v>6002259</v>
      </c>
      <c r="C22" s="22"/>
      <c r="D22" s="22">
        <v>10615784.5</v>
      </c>
    </row>
    <row r="23" spans="1:4" s="1" customFormat="1" ht="21">
      <c r="A23" s="1" t="s">
        <v>160</v>
      </c>
      <c r="B23" s="22">
        <v>2926000</v>
      </c>
      <c r="C23" s="22"/>
      <c r="D23" s="22">
        <v>2926000</v>
      </c>
    </row>
    <row r="24" spans="1:4" s="1" customFormat="1" ht="21">
      <c r="A24" s="1" t="s">
        <v>161</v>
      </c>
      <c r="B24" s="22">
        <v>68040</v>
      </c>
      <c r="C24" s="22"/>
      <c r="D24" s="22">
        <v>4374300</v>
      </c>
    </row>
    <row r="25" spans="1:4" s="1" customFormat="1" ht="21">
      <c r="A25" s="1" t="s">
        <v>118</v>
      </c>
      <c r="B25" s="22">
        <v>0</v>
      </c>
      <c r="C25" s="22"/>
      <c r="D25" s="22">
        <v>56560</v>
      </c>
    </row>
    <row r="26" spans="1:4" s="1" customFormat="1" ht="21">
      <c r="A26" s="1" t="s">
        <v>68</v>
      </c>
      <c r="B26" s="22">
        <v>3663000</v>
      </c>
      <c r="C26" s="22"/>
      <c r="D26" s="22">
        <v>4588134.42</v>
      </c>
    </row>
    <row r="27" spans="1:4" s="1" customFormat="1" ht="21">
      <c r="A27" s="1" t="s">
        <v>5</v>
      </c>
      <c r="B27" s="22">
        <v>248508</v>
      </c>
      <c r="C27" s="22"/>
      <c r="D27" s="22">
        <v>671395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16446971.97</v>
      </c>
      <c r="C31" s="58"/>
      <c r="D31" s="92">
        <f>SUM(D20:D30)</f>
        <v>32165132.880000003</v>
      </c>
    </row>
    <row r="32" spans="1:4" s="1" customFormat="1" ht="21.75" thickTop="1">
      <c r="A32" s="52" t="s">
        <v>85</v>
      </c>
      <c r="B32" s="58">
        <f>B18-B31</f>
        <v>-7711204.640000001</v>
      </c>
      <c r="C32" s="58"/>
      <c r="D32" s="58">
        <f>D18-D31</f>
        <v>2267631.170000002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11" t="s">
        <v>263</v>
      </c>
      <c r="B35" s="211"/>
      <c r="C35" s="211"/>
      <c r="D35" s="211"/>
      <c r="E35" s="48"/>
      <c r="F35" s="48"/>
    </row>
    <row r="36" spans="1:6" s="1" customFormat="1" ht="21">
      <c r="A36" s="211" t="s">
        <v>264</v>
      </c>
      <c r="B36" s="211"/>
      <c r="C36" s="211"/>
      <c r="D36" s="211"/>
      <c r="E36" s="48"/>
      <c r="F36" s="48"/>
    </row>
    <row r="37" spans="1:6" s="3" customFormat="1" ht="23.25">
      <c r="A37" s="212" t="s">
        <v>129</v>
      </c>
      <c r="B37" s="212"/>
      <c r="C37" s="212"/>
      <c r="D37" s="212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="160" zoomScaleNormal="160" zoomScalePageLayoutView="0" workbookViewId="0" topLeftCell="B1">
      <selection activeCell="A2" sqref="A2:O2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5" customFormat="1" ht="17.25">
      <c r="A1" s="267" t="s">
        <v>192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s="165" customFormat="1" ht="17.25">
      <c r="A2" s="267" t="s">
        <v>193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s="165" customFormat="1" ht="17.25">
      <c r="A3" s="268" t="s">
        <v>277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 s="165" customFormat="1" ht="17.25">
      <c r="A4" s="166" t="s">
        <v>30</v>
      </c>
      <c r="B4" s="167" t="s">
        <v>27</v>
      </c>
      <c r="C4" s="168" t="s">
        <v>18</v>
      </c>
      <c r="D4" s="167" t="s">
        <v>194</v>
      </c>
      <c r="E4" s="168" t="s">
        <v>195</v>
      </c>
      <c r="F4" s="167" t="s">
        <v>196</v>
      </c>
      <c r="G4" s="168" t="s">
        <v>197</v>
      </c>
      <c r="H4" s="167" t="s">
        <v>198</v>
      </c>
      <c r="I4" s="168" t="s">
        <v>199</v>
      </c>
      <c r="J4" s="167" t="s">
        <v>200</v>
      </c>
      <c r="K4" s="168" t="s">
        <v>201</v>
      </c>
      <c r="L4" s="167" t="s">
        <v>202</v>
      </c>
      <c r="M4" s="168" t="s">
        <v>203</v>
      </c>
      <c r="N4" s="168" t="s">
        <v>204</v>
      </c>
      <c r="O4" s="168" t="s">
        <v>42</v>
      </c>
    </row>
    <row r="5" spans="1:15" s="165" customFormat="1" ht="17.25">
      <c r="A5" s="169"/>
      <c r="B5" s="170"/>
      <c r="C5" s="171"/>
      <c r="D5" s="170"/>
      <c r="E5" s="171" t="s">
        <v>205</v>
      </c>
      <c r="F5" s="170"/>
      <c r="G5" s="171"/>
      <c r="H5" s="170" t="s">
        <v>206</v>
      </c>
      <c r="I5" s="171" t="s">
        <v>207</v>
      </c>
      <c r="J5" s="170" t="s">
        <v>208</v>
      </c>
      <c r="K5" s="171" t="s">
        <v>209</v>
      </c>
      <c r="L5" s="170" t="s">
        <v>210</v>
      </c>
      <c r="M5" s="171"/>
      <c r="N5" s="171" t="s">
        <v>211</v>
      </c>
      <c r="O5" s="171"/>
    </row>
    <row r="6" spans="1:15" s="165" customFormat="1" ht="17.25">
      <c r="A6" s="169"/>
      <c r="B6" s="170"/>
      <c r="C6" s="171"/>
      <c r="D6" s="170"/>
      <c r="E6" s="171"/>
      <c r="F6" s="170"/>
      <c r="G6" s="171"/>
      <c r="H6" s="170"/>
      <c r="I6" s="172"/>
      <c r="J6" s="171" t="s">
        <v>212</v>
      </c>
      <c r="K6" s="170" t="s">
        <v>213</v>
      </c>
      <c r="L6" s="171" t="s">
        <v>214</v>
      </c>
      <c r="M6" s="173"/>
      <c r="N6" s="171"/>
      <c r="O6" s="171"/>
    </row>
    <row r="7" spans="1:15" s="165" customFormat="1" ht="17.25">
      <c r="A7" s="169"/>
      <c r="B7" s="170"/>
      <c r="C7" s="171"/>
      <c r="D7" s="170" t="s">
        <v>215</v>
      </c>
      <c r="E7" s="171" t="s">
        <v>216</v>
      </c>
      <c r="F7" s="170" t="s">
        <v>217</v>
      </c>
      <c r="G7" s="171" t="s">
        <v>218</v>
      </c>
      <c r="H7" s="170" t="s">
        <v>219</v>
      </c>
      <c r="I7" s="171" t="s">
        <v>220</v>
      </c>
      <c r="J7" s="170" t="s">
        <v>221</v>
      </c>
      <c r="K7" s="171" t="s">
        <v>222</v>
      </c>
      <c r="L7" s="170" t="s">
        <v>223</v>
      </c>
      <c r="M7" s="171" t="s">
        <v>224</v>
      </c>
      <c r="N7" s="171" t="s">
        <v>225</v>
      </c>
      <c r="O7" s="171" t="s">
        <v>226</v>
      </c>
    </row>
    <row r="8" spans="1:15" s="165" customFormat="1" ht="17.25">
      <c r="A8" s="198" t="s">
        <v>41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</row>
    <row r="9" spans="1:16" s="165" customFormat="1" ht="17.25">
      <c r="A9" s="200" t="s">
        <v>42</v>
      </c>
      <c r="B9" s="199">
        <v>2482000</v>
      </c>
      <c r="C9" s="199">
        <v>673224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>
        <v>673224</v>
      </c>
      <c r="P9" s="184">
        <f>SUM(O9)</f>
        <v>673224</v>
      </c>
    </row>
    <row r="10" spans="1:16" s="207" customFormat="1" ht="17.25">
      <c r="A10" s="200" t="s">
        <v>248</v>
      </c>
      <c r="B10" s="199">
        <v>0</v>
      </c>
      <c r="C10" s="199">
        <v>1502400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2">
        <v>1502400</v>
      </c>
      <c r="P10" s="206"/>
    </row>
    <row r="11" spans="1:16" s="165" customFormat="1" ht="17.25">
      <c r="A11" s="200" t="s">
        <v>143</v>
      </c>
      <c r="B11" s="199">
        <v>10759910</v>
      </c>
      <c r="C11" s="203">
        <v>3760626</v>
      </c>
      <c r="D11" s="199">
        <v>2686535</v>
      </c>
      <c r="E11" s="199"/>
      <c r="F11" s="199">
        <v>286926</v>
      </c>
      <c r="G11" s="199">
        <v>322968</v>
      </c>
      <c r="H11" s="199">
        <v>60000</v>
      </c>
      <c r="I11" s="199"/>
      <c r="J11" s="199"/>
      <c r="K11" s="199"/>
      <c r="L11" s="199">
        <v>326467</v>
      </c>
      <c r="M11" s="199">
        <v>77730</v>
      </c>
      <c r="N11" s="199"/>
      <c r="O11" s="204"/>
      <c r="P11" s="184">
        <f>SUM(D11:O11)</f>
        <v>3760626</v>
      </c>
    </row>
    <row r="12" spans="1:16" s="165" customFormat="1" ht="17.25">
      <c r="A12" s="200" t="s">
        <v>258</v>
      </c>
      <c r="B12" s="199">
        <v>5334170</v>
      </c>
      <c r="C12" s="203">
        <v>1563312</v>
      </c>
      <c r="D12" s="199">
        <v>445360</v>
      </c>
      <c r="E12" s="199"/>
      <c r="F12" s="199">
        <v>233100</v>
      </c>
      <c r="G12" s="199"/>
      <c r="H12" s="199">
        <v>36000</v>
      </c>
      <c r="I12" s="199">
        <v>694652</v>
      </c>
      <c r="J12" s="199"/>
      <c r="K12" s="199"/>
      <c r="L12" s="199">
        <v>73200</v>
      </c>
      <c r="M12" s="199">
        <v>81000</v>
      </c>
      <c r="N12" s="199"/>
      <c r="O12" s="204"/>
      <c r="P12" s="184">
        <f>SUM(D12:O12)</f>
        <v>1563312</v>
      </c>
    </row>
    <row r="13" spans="1:16" s="207" customFormat="1" ht="17.25">
      <c r="A13" s="200" t="s">
        <v>276</v>
      </c>
      <c r="B13" s="199">
        <v>0</v>
      </c>
      <c r="C13" s="203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4"/>
      <c r="P13" s="206"/>
    </row>
    <row r="14" spans="1:16" s="165" customFormat="1" ht="17.25">
      <c r="A14" s="200" t="s">
        <v>7</v>
      </c>
      <c r="B14" s="205">
        <v>3724490</v>
      </c>
      <c r="C14" s="205">
        <v>403891.25</v>
      </c>
      <c r="D14" s="199">
        <v>117623</v>
      </c>
      <c r="E14" s="199">
        <v>61000</v>
      </c>
      <c r="F14" s="199">
        <v>20787.75</v>
      </c>
      <c r="G14" s="199">
        <v>114397</v>
      </c>
      <c r="H14" s="199">
        <v>8502</v>
      </c>
      <c r="I14" s="199"/>
      <c r="J14" s="199"/>
      <c r="K14" s="199"/>
      <c r="L14" s="199">
        <v>71116.5</v>
      </c>
      <c r="M14" s="199">
        <v>10465</v>
      </c>
      <c r="N14" s="199"/>
      <c r="O14" s="204"/>
      <c r="P14" s="184">
        <f aca="true" t="shared" si="0" ref="P14:P24">SUM(D14:O14)</f>
        <v>403891.25</v>
      </c>
    </row>
    <row r="15" spans="1:16" s="165" customFormat="1" ht="17.25">
      <c r="A15" s="200" t="s">
        <v>8</v>
      </c>
      <c r="B15" s="205">
        <v>6095400</v>
      </c>
      <c r="C15" s="205">
        <v>1487994.57</v>
      </c>
      <c r="D15" s="199">
        <v>1045608.43</v>
      </c>
      <c r="E15" s="199">
        <v>132609</v>
      </c>
      <c r="F15" s="199">
        <v>93444</v>
      </c>
      <c r="G15" s="199">
        <v>70677.14</v>
      </c>
      <c r="H15" s="199"/>
      <c r="I15" s="199"/>
      <c r="J15" s="199">
        <v>76200</v>
      </c>
      <c r="K15" s="199">
        <v>25652</v>
      </c>
      <c r="L15" s="199">
        <v>41168</v>
      </c>
      <c r="M15" s="199">
        <v>2636</v>
      </c>
      <c r="N15" s="199"/>
      <c r="O15" s="204"/>
      <c r="P15" s="184">
        <f>SUM(D15:O15)</f>
        <v>1487994.57</v>
      </c>
    </row>
    <row r="16" spans="1:16" s="207" customFormat="1" ht="17.25">
      <c r="A16" s="200" t="s">
        <v>249</v>
      </c>
      <c r="B16" s="205">
        <v>0</v>
      </c>
      <c r="C16" s="205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4"/>
      <c r="P16" s="206"/>
    </row>
    <row r="17" spans="1:16" s="165" customFormat="1" ht="17.25">
      <c r="A17" s="200" t="s">
        <v>9</v>
      </c>
      <c r="B17" s="205">
        <v>4491840</v>
      </c>
      <c r="C17" s="205">
        <v>604503</v>
      </c>
      <c r="D17" s="199">
        <v>120506</v>
      </c>
      <c r="E17" s="199"/>
      <c r="F17" s="199">
        <v>128009</v>
      </c>
      <c r="G17" s="199"/>
      <c r="H17" s="199">
        <v>17916</v>
      </c>
      <c r="I17" s="199">
        <v>199290</v>
      </c>
      <c r="J17" s="199"/>
      <c r="K17" s="199"/>
      <c r="L17" s="199">
        <v>124963</v>
      </c>
      <c r="M17" s="199">
        <v>13819</v>
      </c>
      <c r="N17" s="199"/>
      <c r="O17" s="204"/>
      <c r="P17" s="187">
        <f t="shared" si="0"/>
        <v>604503</v>
      </c>
    </row>
    <row r="18" spans="1:16" s="207" customFormat="1" ht="17.25">
      <c r="A18" s="200" t="s">
        <v>250</v>
      </c>
      <c r="B18" s="205">
        <v>0</v>
      </c>
      <c r="C18" s="205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04"/>
      <c r="P18" s="208"/>
    </row>
    <row r="19" spans="1:16" s="165" customFormat="1" ht="17.25">
      <c r="A19" s="200" t="s">
        <v>10</v>
      </c>
      <c r="B19" s="205">
        <v>510000</v>
      </c>
      <c r="C19" s="205">
        <v>188739.17</v>
      </c>
      <c r="D19" s="199">
        <v>188739.17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4"/>
      <c r="P19" s="184">
        <f t="shared" si="0"/>
        <v>188739.17</v>
      </c>
    </row>
    <row r="20" spans="1:16" s="165" customFormat="1" ht="17.25">
      <c r="A20" s="200" t="s">
        <v>227</v>
      </c>
      <c r="B20" s="205">
        <v>1886300</v>
      </c>
      <c r="C20" s="205">
        <v>39151</v>
      </c>
      <c r="D20" s="199">
        <v>39151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4"/>
      <c r="P20" s="187">
        <f t="shared" si="0"/>
        <v>39151</v>
      </c>
    </row>
    <row r="21" spans="1:16" s="207" customFormat="1" ht="17.25">
      <c r="A21" s="200" t="s">
        <v>251</v>
      </c>
      <c r="B21" s="205">
        <v>0</v>
      </c>
      <c r="C21" s="205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4"/>
      <c r="P21" s="208"/>
    </row>
    <row r="22" spans="1:16" s="165" customFormat="1" ht="17.25">
      <c r="A22" s="200" t="s">
        <v>228</v>
      </c>
      <c r="B22" s="205">
        <v>10173800</v>
      </c>
      <c r="C22" s="205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4"/>
      <c r="P22" s="187">
        <v>0</v>
      </c>
    </row>
    <row r="23" spans="1:16" s="165" customFormat="1" ht="17.25">
      <c r="A23" s="200" t="s">
        <v>11</v>
      </c>
      <c r="B23" s="205">
        <v>8503300</v>
      </c>
      <c r="C23" s="205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04"/>
      <c r="P23" s="187">
        <f t="shared" si="0"/>
        <v>0</v>
      </c>
    </row>
    <row r="24" spans="1:16" s="165" customFormat="1" ht="17.25">
      <c r="A24" s="174" t="s">
        <v>18</v>
      </c>
      <c r="B24" s="196">
        <f aca="true" t="shared" si="1" ref="B24:O24">SUM(B9:B23)</f>
        <v>53961210</v>
      </c>
      <c r="C24" s="197">
        <f t="shared" si="1"/>
        <v>10223840.99</v>
      </c>
      <c r="D24" s="177">
        <f t="shared" si="1"/>
        <v>4643522.6</v>
      </c>
      <c r="E24" s="177">
        <f t="shared" si="1"/>
        <v>193609</v>
      </c>
      <c r="F24" s="177">
        <f t="shared" si="1"/>
        <v>762266.75</v>
      </c>
      <c r="G24" s="177">
        <f t="shared" si="1"/>
        <v>508042.14</v>
      </c>
      <c r="H24" s="177">
        <f t="shared" si="1"/>
        <v>122418</v>
      </c>
      <c r="I24" s="177">
        <f t="shared" si="1"/>
        <v>893942</v>
      </c>
      <c r="J24" s="177">
        <f t="shared" si="1"/>
        <v>76200</v>
      </c>
      <c r="K24" s="177">
        <f t="shared" si="1"/>
        <v>25652</v>
      </c>
      <c r="L24" s="177">
        <f t="shared" si="1"/>
        <v>636914.5</v>
      </c>
      <c r="M24" s="177">
        <f t="shared" si="1"/>
        <v>185650</v>
      </c>
      <c r="N24" s="177">
        <f t="shared" si="1"/>
        <v>0</v>
      </c>
      <c r="O24" s="178">
        <f t="shared" si="1"/>
        <v>2175624</v>
      </c>
      <c r="P24" s="184">
        <f t="shared" si="0"/>
        <v>10223840.989999998</v>
      </c>
    </row>
    <row r="25" spans="1:15" s="165" customFormat="1" ht="17.25">
      <c r="A25" s="198" t="s">
        <v>32</v>
      </c>
      <c r="B25" s="199"/>
      <c r="C25" s="199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</row>
    <row r="26" spans="1:15" s="165" customFormat="1" ht="17.25">
      <c r="A26" s="200" t="s">
        <v>33</v>
      </c>
      <c r="B26" s="199">
        <v>3280000</v>
      </c>
      <c r="C26" s="205">
        <v>422268.58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9"/>
    </row>
    <row r="27" spans="1:15" s="165" customFormat="1" ht="17.25">
      <c r="A27" s="200" t="s">
        <v>151</v>
      </c>
      <c r="B27" s="199">
        <v>662000</v>
      </c>
      <c r="C27" s="205">
        <v>428316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9"/>
    </row>
    <row r="28" spans="1:15" s="165" customFormat="1" ht="17.25">
      <c r="A28" s="200" t="s">
        <v>35</v>
      </c>
      <c r="B28" s="199">
        <v>550000</v>
      </c>
      <c r="C28" s="205">
        <v>341295.67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9" t="s">
        <v>129</v>
      </c>
    </row>
    <row r="29" spans="1:15" s="165" customFormat="1" ht="17.25">
      <c r="A29" s="200" t="s">
        <v>37</v>
      </c>
      <c r="B29" s="205">
        <v>70000</v>
      </c>
      <c r="C29" s="205">
        <v>36100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9"/>
    </row>
    <row r="30" spans="1:15" s="165" customFormat="1" ht="17.25">
      <c r="A30" s="200" t="s">
        <v>229</v>
      </c>
      <c r="B30" s="199">
        <v>38629210</v>
      </c>
      <c r="C30" s="205">
        <v>14594995.77</v>
      </c>
      <c r="D30" s="18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9"/>
    </row>
    <row r="31" spans="1:15" s="165" customFormat="1" ht="17.25">
      <c r="A31" s="200" t="s">
        <v>230</v>
      </c>
      <c r="B31" s="199">
        <v>10870000</v>
      </c>
      <c r="C31" s="205">
        <v>10354556</v>
      </c>
      <c r="D31" s="175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pans="1:15" s="165" customFormat="1" ht="17.25">
      <c r="A32" s="200" t="s">
        <v>231</v>
      </c>
      <c r="B32" s="199">
        <v>0</v>
      </c>
      <c r="C32" s="205">
        <v>0</v>
      </c>
      <c r="D32" s="175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</row>
    <row r="33" spans="1:15" s="165" customFormat="1" ht="18" thickBot="1">
      <c r="A33" s="176" t="s">
        <v>18</v>
      </c>
      <c r="B33" s="181">
        <f>SUM(B26:B32)</f>
        <v>54061210</v>
      </c>
      <c r="C33" s="181">
        <f>SUM(C26:C32)</f>
        <v>26177532.02</v>
      </c>
      <c r="D33" s="182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</row>
    <row r="34" spans="1:15" s="165" customFormat="1" ht="18.75" thickBot="1" thickTop="1">
      <c r="A34" s="264" t="s">
        <v>232</v>
      </c>
      <c r="B34" s="265"/>
      <c r="C34" s="183">
        <f>C33-C24</f>
        <v>15953691.03</v>
      </c>
      <c r="D34" s="175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</row>
    <row r="35" s="165" customFormat="1" ht="18" thickTop="1"/>
    <row r="36" spans="1:15" s="165" customFormat="1" ht="17.25">
      <c r="A36" s="267" t="s">
        <v>192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s="165" customFormat="1" ht="17.25">
      <c r="A37" s="267" t="s">
        <v>193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</row>
    <row r="38" spans="1:15" s="165" customFormat="1" ht="17.25">
      <c r="A38" s="268" t="s">
        <v>275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</row>
    <row r="39" spans="1:15" s="165" customFormat="1" ht="17.25">
      <c r="A39" s="166" t="s">
        <v>30</v>
      </c>
      <c r="B39" s="167" t="s">
        <v>27</v>
      </c>
      <c r="C39" s="168" t="s">
        <v>18</v>
      </c>
      <c r="D39" s="167" t="s">
        <v>194</v>
      </c>
      <c r="E39" s="168" t="s">
        <v>195</v>
      </c>
      <c r="F39" s="167" t="s">
        <v>196</v>
      </c>
      <c r="G39" s="168" t="s">
        <v>197</v>
      </c>
      <c r="H39" s="167" t="s">
        <v>198</v>
      </c>
      <c r="I39" s="168" t="s">
        <v>199</v>
      </c>
      <c r="J39" s="167" t="s">
        <v>200</v>
      </c>
      <c r="K39" s="168" t="s">
        <v>201</v>
      </c>
      <c r="L39" s="167" t="s">
        <v>202</v>
      </c>
      <c r="M39" s="168" t="s">
        <v>203</v>
      </c>
      <c r="N39" s="168" t="s">
        <v>204</v>
      </c>
      <c r="O39" s="168" t="s">
        <v>42</v>
      </c>
    </row>
    <row r="40" spans="1:15" s="165" customFormat="1" ht="17.25">
      <c r="A40" s="169"/>
      <c r="B40" s="170"/>
      <c r="C40" s="171"/>
      <c r="D40" s="170"/>
      <c r="E40" s="171" t="s">
        <v>205</v>
      </c>
      <c r="F40" s="170"/>
      <c r="G40" s="171"/>
      <c r="H40" s="170" t="s">
        <v>206</v>
      </c>
      <c r="I40" s="171" t="s">
        <v>207</v>
      </c>
      <c r="J40" s="170" t="s">
        <v>208</v>
      </c>
      <c r="K40" s="171" t="s">
        <v>209</v>
      </c>
      <c r="L40" s="170" t="s">
        <v>210</v>
      </c>
      <c r="M40" s="171"/>
      <c r="N40" s="171" t="s">
        <v>211</v>
      </c>
      <c r="O40" s="171"/>
    </row>
    <row r="41" spans="1:15" s="165" customFormat="1" ht="17.25">
      <c r="A41" s="169"/>
      <c r="B41" s="170"/>
      <c r="C41" s="171"/>
      <c r="D41" s="170"/>
      <c r="E41" s="171"/>
      <c r="F41" s="170"/>
      <c r="G41" s="171"/>
      <c r="H41" s="170"/>
      <c r="I41" s="172"/>
      <c r="J41" s="171" t="s">
        <v>212</v>
      </c>
      <c r="K41" s="170" t="s">
        <v>213</v>
      </c>
      <c r="L41" s="171" t="s">
        <v>214</v>
      </c>
      <c r="M41" s="173"/>
      <c r="N41" s="171"/>
      <c r="O41" s="171"/>
    </row>
    <row r="42" spans="1:15" s="165" customFormat="1" ht="17.25">
      <c r="A42" s="169"/>
      <c r="B42" s="170"/>
      <c r="C42" s="171"/>
      <c r="D42" s="170" t="s">
        <v>215</v>
      </c>
      <c r="E42" s="171" t="s">
        <v>216</v>
      </c>
      <c r="F42" s="170" t="s">
        <v>217</v>
      </c>
      <c r="G42" s="171" t="s">
        <v>218</v>
      </c>
      <c r="H42" s="170" t="s">
        <v>219</v>
      </c>
      <c r="I42" s="171" t="s">
        <v>220</v>
      </c>
      <c r="J42" s="170" t="s">
        <v>221</v>
      </c>
      <c r="K42" s="171" t="s">
        <v>222</v>
      </c>
      <c r="L42" s="170" t="s">
        <v>223</v>
      </c>
      <c r="M42" s="171" t="s">
        <v>224</v>
      </c>
      <c r="N42" s="171" t="s">
        <v>225</v>
      </c>
      <c r="O42" s="171" t="s">
        <v>226</v>
      </c>
    </row>
    <row r="43" spans="1:15" s="165" customFormat="1" ht="17.25">
      <c r="A43" s="198" t="s">
        <v>41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1:16" s="165" customFormat="1" ht="17.25">
      <c r="A44" s="200" t="s">
        <v>42</v>
      </c>
      <c r="B44" s="199">
        <v>2482000</v>
      </c>
      <c r="C44" s="199">
        <v>673224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2">
        <v>673224</v>
      </c>
      <c r="P44" s="184">
        <f>SUM(O44)</f>
        <v>673224</v>
      </c>
    </row>
    <row r="45" spans="1:16" s="165" customFormat="1" ht="17.25">
      <c r="A45" s="200" t="s">
        <v>248</v>
      </c>
      <c r="B45" s="199">
        <v>0</v>
      </c>
      <c r="C45" s="199">
        <v>1502400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2">
        <v>1502400</v>
      </c>
      <c r="P45" s="184">
        <v>1502400</v>
      </c>
    </row>
    <row r="46" spans="1:16" s="165" customFormat="1" ht="17.25">
      <c r="A46" s="200" t="s">
        <v>110</v>
      </c>
      <c r="B46" s="199">
        <v>10759910</v>
      </c>
      <c r="C46" s="203">
        <v>1259880</v>
      </c>
      <c r="D46" s="199">
        <v>1259880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4"/>
      <c r="P46" s="184">
        <f>SUM(D46:O46)</f>
        <v>1259880</v>
      </c>
    </row>
    <row r="47" spans="1:16" s="165" customFormat="1" ht="17.25">
      <c r="A47" s="200" t="s">
        <v>111</v>
      </c>
      <c r="B47" s="199">
        <v>5434170</v>
      </c>
      <c r="C47" s="203">
        <v>4064058</v>
      </c>
      <c r="D47" s="199">
        <v>1872015</v>
      </c>
      <c r="E47" s="199"/>
      <c r="F47" s="199">
        <v>520026</v>
      </c>
      <c r="G47" s="199">
        <v>322968</v>
      </c>
      <c r="H47" s="199">
        <v>96000</v>
      </c>
      <c r="I47" s="199">
        <v>694652</v>
      </c>
      <c r="J47" s="199"/>
      <c r="K47" s="199"/>
      <c r="L47" s="199">
        <v>399667</v>
      </c>
      <c r="M47" s="199">
        <v>158730</v>
      </c>
      <c r="N47" s="199"/>
      <c r="O47" s="204"/>
      <c r="P47" s="184">
        <f>SUM(D47:O47)</f>
        <v>4064058</v>
      </c>
    </row>
    <row r="48" spans="1:16" s="165" customFormat="1" ht="17.25">
      <c r="A48" s="200" t="s">
        <v>276</v>
      </c>
      <c r="B48" s="199">
        <v>0</v>
      </c>
      <c r="C48" s="203">
        <v>0</v>
      </c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204"/>
      <c r="P48" s="184"/>
    </row>
    <row r="49" spans="1:16" s="165" customFormat="1" ht="17.25">
      <c r="A49" s="200" t="s">
        <v>7</v>
      </c>
      <c r="B49" s="205">
        <v>3724490</v>
      </c>
      <c r="C49" s="205">
        <v>403891.25</v>
      </c>
      <c r="D49" s="199">
        <v>117623</v>
      </c>
      <c r="E49" s="199">
        <v>61000</v>
      </c>
      <c r="F49" s="199">
        <v>20787.75</v>
      </c>
      <c r="G49" s="199">
        <v>114397</v>
      </c>
      <c r="H49" s="199">
        <v>8502</v>
      </c>
      <c r="I49" s="199"/>
      <c r="J49" s="199"/>
      <c r="K49" s="199"/>
      <c r="L49" s="199">
        <v>71116.5</v>
      </c>
      <c r="M49" s="199">
        <v>10465</v>
      </c>
      <c r="N49" s="199"/>
      <c r="O49" s="204"/>
      <c r="P49" s="184">
        <f>SUM(D49:O49)</f>
        <v>403891.25</v>
      </c>
    </row>
    <row r="50" spans="1:16" s="165" customFormat="1" ht="17.25">
      <c r="A50" s="200" t="s">
        <v>8</v>
      </c>
      <c r="B50" s="205">
        <v>6095400</v>
      </c>
      <c r="C50" s="205">
        <v>1487994.57</v>
      </c>
      <c r="D50" s="199">
        <v>1045608.43</v>
      </c>
      <c r="E50" s="199">
        <v>132609</v>
      </c>
      <c r="F50" s="199">
        <v>93444</v>
      </c>
      <c r="G50" s="199">
        <v>70677.14</v>
      </c>
      <c r="H50" s="199"/>
      <c r="I50" s="199"/>
      <c r="J50" s="199">
        <v>76200</v>
      </c>
      <c r="K50" s="199">
        <v>25652</v>
      </c>
      <c r="L50" s="199">
        <v>41168</v>
      </c>
      <c r="M50" s="199">
        <v>2636</v>
      </c>
      <c r="N50" s="199"/>
      <c r="O50" s="204"/>
      <c r="P50" s="184">
        <f>SUM(D50:O50)</f>
        <v>1487994.57</v>
      </c>
    </row>
    <row r="51" spans="1:16" s="165" customFormat="1" ht="17.25">
      <c r="A51" s="200" t="s">
        <v>249</v>
      </c>
      <c r="B51" s="205">
        <v>0</v>
      </c>
      <c r="C51" s="205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204"/>
      <c r="P51" s="184"/>
    </row>
    <row r="52" spans="1:16" s="165" customFormat="1" ht="17.25">
      <c r="A52" s="200" t="s">
        <v>9</v>
      </c>
      <c r="B52" s="205">
        <v>4491840</v>
      </c>
      <c r="C52" s="205">
        <v>604503</v>
      </c>
      <c r="D52" s="199">
        <v>120506</v>
      </c>
      <c r="E52" s="199"/>
      <c r="F52" s="199">
        <v>128009</v>
      </c>
      <c r="G52" s="199"/>
      <c r="H52" s="199">
        <v>17916</v>
      </c>
      <c r="I52" s="199">
        <v>199290</v>
      </c>
      <c r="J52" s="199"/>
      <c r="K52" s="199"/>
      <c r="L52" s="199">
        <v>124963</v>
      </c>
      <c r="M52" s="199">
        <v>13819</v>
      </c>
      <c r="N52" s="199"/>
      <c r="O52" s="204"/>
      <c r="P52" s="187">
        <f>SUM(D52:O52)</f>
        <v>604503</v>
      </c>
    </row>
    <row r="53" spans="1:16" s="165" customFormat="1" ht="17.25">
      <c r="A53" s="200" t="s">
        <v>250</v>
      </c>
      <c r="B53" s="205">
        <v>0</v>
      </c>
      <c r="C53" s="205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204"/>
      <c r="P53" s="187"/>
    </row>
    <row r="54" spans="1:16" s="165" customFormat="1" ht="17.25">
      <c r="A54" s="200" t="s">
        <v>10</v>
      </c>
      <c r="B54" s="205">
        <v>510000</v>
      </c>
      <c r="C54" s="205">
        <v>188739.17</v>
      </c>
      <c r="D54" s="199">
        <v>188739.17</v>
      </c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4"/>
      <c r="P54" s="184">
        <f>SUM(D54:O54)</f>
        <v>188739.17</v>
      </c>
    </row>
    <row r="55" spans="1:16" s="165" customFormat="1" ht="17.25">
      <c r="A55" s="200" t="s">
        <v>227</v>
      </c>
      <c r="B55" s="205">
        <v>1886300</v>
      </c>
      <c r="C55" s="205">
        <v>39151</v>
      </c>
      <c r="D55" s="199">
        <v>39151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204"/>
      <c r="P55" s="187">
        <f>SUM(D55:O55)</f>
        <v>39151</v>
      </c>
    </row>
    <row r="56" spans="1:16" s="165" customFormat="1" ht="17.25">
      <c r="A56" s="200" t="s">
        <v>251</v>
      </c>
      <c r="B56" s="205">
        <v>0</v>
      </c>
      <c r="C56" s="205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204"/>
      <c r="P56" s="187"/>
    </row>
    <row r="57" spans="1:16" s="165" customFormat="1" ht="17.25">
      <c r="A57" s="200" t="s">
        <v>228</v>
      </c>
      <c r="B57" s="205">
        <v>10173800</v>
      </c>
      <c r="C57" s="205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4"/>
      <c r="P57" s="187">
        <v>0</v>
      </c>
    </row>
    <row r="58" spans="1:16" s="165" customFormat="1" ht="17.25">
      <c r="A58" s="200" t="s">
        <v>11</v>
      </c>
      <c r="B58" s="205">
        <v>8503300</v>
      </c>
      <c r="C58" s="205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204"/>
      <c r="P58" s="187">
        <f>SUM(D58:O58)</f>
        <v>0</v>
      </c>
    </row>
    <row r="59" spans="1:16" s="165" customFormat="1" ht="17.25">
      <c r="A59" s="174" t="s">
        <v>18</v>
      </c>
      <c r="B59" s="196">
        <f aca="true" t="shared" si="2" ref="B59:O59">SUM(B44:B58)</f>
        <v>54061210</v>
      </c>
      <c r="C59" s="197">
        <f t="shared" si="2"/>
        <v>10223840.99</v>
      </c>
      <c r="D59" s="177">
        <f t="shared" si="2"/>
        <v>4643522.6</v>
      </c>
      <c r="E59" s="177">
        <f t="shared" si="2"/>
        <v>193609</v>
      </c>
      <c r="F59" s="177">
        <f t="shared" si="2"/>
        <v>762266.75</v>
      </c>
      <c r="G59" s="177">
        <f t="shared" si="2"/>
        <v>508042.14</v>
      </c>
      <c r="H59" s="177">
        <f t="shared" si="2"/>
        <v>122418</v>
      </c>
      <c r="I59" s="177">
        <f t="shared" si="2"/>
        <v>893942</v>
      </c>
      <c r="J59" s="177">
        <f t="shared" si="2"/>
        <v>76200</v>
      </c>
      <c r="K59" s="177">
        <f t="shared" si="2"/>
        <v>25652</v>
      </c>
      <c r="L59" s="177">
        <f t="shared" si="2"/>
        <v>636914.5</v>
      </c>
      <c r="M59" s="177">
        <f t="shared" si="2"/>
        <v>185650</v>
      </c>
      <c r="N59" s="177">
        <f t="shared" si="2"/>
        <v>0</v>
      </c>
      <c r="O59" s="178">
        <f t="shared" si="2"/>
        <v>2175624</v>
      </c>
      <c r="P59" s="184">
        <f>SUM(D59:O59)</f>
        <v>10223840.989999998</v>
      </c>
    </row>
    <row r="60" spans="1:15" s="165" customFormat="1" ht="17.25">
      <c r="A60" s="198" t="s">
        <v>32</v>
      </c>
      <c r="B60" s="199"/>
      <c r="C60" s="199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9"/>
    </row>
    <row r="61" spans="1:15" s="165" customFormat="1" ht="17.25">
      <c r="A61" s="200" t="s">
        <v>33</v>
      </c>
      <c r="B61" s="199">
        <v>3280000</v>
      </c>
      <c r="C61" s="205">
        <v>422268.58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9"/>
    </row>
    <row r="62" spans="1:15" s="165" customFormat="1" ht="17.25">
      <c r="A62" s="200" t="s">
        <v>151</v>
      </c>
      <c r="B62" s="199">
        <v>662000</v>
      </c>
      <c r="C62" s="205">
        <v>428316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9"/>
    </row>
    <row r="63" spans="1:15" s="165" customFormat="1" ht="17.25">
      <c r="A63" s="200" t="s">
        <v>35</v>
      </c>
      <c r="B63" s="199">
        <v>550000</v>
      </c>
      <c r="C63" s="205">
        <v>341295.67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9" t="s">
        <v>129</v>
      </c>
    </row>
    <row r="64" spans="1:15" s="165" customFormat="1" ht="17.25">
      <c r="A64" s="200" t="s">
        <v>37</v>
      </c>
      <c r="B64" s="205">
        <v>70000</v>
      </c>
      <c r="C64" s="205">
        <v>36100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9"/>
    </row>
    <row r="65" spans="1:15" s="165" customFormat="1" ht="17.25">
      <c r="A65" s="200" t="s">
        <v>229</v>
      </c>
      <c r="B65" s="199">
        <v>38629210</v>
      </c>
      <c r="C65" s="205">
        <v>14594995.77</v>
      </c>
      <c r="D65" s="18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9"/>
    </row>
    <row r="66" spans="1:15" s="165" customFormat="1" ht="17.25">
      <c r="A66" s="200" t="s">
        <v>230</v>
      </c>
      <c r="B66" s="199">
        <v>10870000</v>
      </c>
      <c r="C66" s="205">
        <v>10354556</v>
      </c>
      <c r="D66" s="175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</row>
    <row r="67" spans="1:15" s="165" customFormat="1" ht="17.25">
      <c r="A67" s="200" t="s">
        <v>231</v>
      </c>
      <c r="B67" s="199">
        <v>0</v>
      </c>
      <c r="C67" s="205">
        <v>4428400</v>
      </c>
      <c r="D67" s="175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</row>
    <row r="68" spans="1:15" s="165" customFormat="1" ht="18" thickBot="1">
      <c r="A68" s="176" t="s">
        <v>18</v>
      </c>
      <c r="B68" s="181">
        <f>SUM(B61:B67)</f>
        <v>54061210</v>
      </c>
      <c r="C68" s="181">
        <f>SUM(C61:C67)</f>
        <v>30605932.02</v>
      </c>
      <c r="D68" s="182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</row>
    <row r="69" spans="1:15" s="165" customFormat="1" ht="18.75" thickBot="1" thickTop="1">
      <c r="A69" s="264" t="s">
        <v>232</v>
      </c>
      <c r="B69" s="265"/>
      <c r="C69" s="183">
        <f>C68-C59</f>
        <v>20382091.03</v>
      </c>
      <c r="D69" s="175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</row>
    <row r="70" s="165" customFormat="1" ht="18" thickTop="1"/>
    <row r="71" s="165" customFormat="1" ht="17.25"/>
    <row r="72" s="165" customFormat="1" ht="17.25"/>
    <row r="73" s="165" customFormat="1" ht="17.25"/>
    <row r="74" s="165" customFormat="1" ht="17.25"/>
    <row r="75" s="165" customFormat="1" ht="17.25"/>
    <row r="76" s="165" customFormat="1" ht="17.25"/>
    <row r="77" s="165" customFormat="1" ht="17.25"/>
    <row r="78" s="165" customFormat="1" ht="17.25"/>
    <row r="79" s="165" customFormat="1" ht="17.25"/>
    <row r="80" s="165" customFormat="1" ht="17.25"/>
    <row r="81" s="165" customFormat="1" ht="17.25"/>
    <row r="82" s="165" customFormat="1" ht="17.25"/>
    <row r="83" s="165" customFormat="1" ht="17.25"/>
    <row r="84" s="165" customFormat="1" ht="17.25"/>
    <row r="85" s="165" customFormat="1" ht="17.25"/>
    <row r="86" s="165" customFormat="1" ht="17.25"/>
    <row r="87" s="165" customFormat="1" ht="17.25"/>
    <row r="88" s="165" customFormat="1" ht="17.25"/>
    <row r="89" s="165" customFormat="1" ht="17.25"/>
    <row r="90" s="165" customFormat="1" ht="17.25"/>
    <row r="91" s="165" customFormat="1" ht="17.25"/>
    <row r="92" s="165" customFormat="1" ht="17.25"/>
    <row r="93" s="165" customFormat="1" ht="17.25"/>
    <row r="94" s="165" customFormat="1" ht="17.25"/>
    <row r="95" s="165" customFormat="1" ht="17.25"/>
    <row r="96" s="165" customFormat="1" ht="17.25"/>
    <row r="97" s="165" customFormat="1" ht="17.25"/>
    <row r="98" s="165" customFormat="1" ht="17.25"/>
    <row r="99" s="165" customFormat="1" ht="17.25"/>
    <row r="100" s="165" customFormat="1" ht="17.25"/>
    <row r="101" s="165" customFormat="1" ht="17.25"/>
    <row r="102" s="165" customFormat="1" ht="17.25"/>
    <row r="103" s="165" customFormat="1" ht="17.25"/>
    <row r="104" s="165" customFormat="1" ht="17.25"/>
    <row r="105" s="165" customFormat="1" ht="17.25"/>
    <row r="106" s="165" customFormat="1" ht="17.25"/>
    <row r="107" s="165" customFormat="1" ht="17.25"/>
    <row r="108" s="165" customFormat="1" ht="17.25"/>
    <row r="109" s="165" customFormat="1" ht="17.25"/>
    <row r="110" s="165" customFormat="1" ht="17.25"/>
    <row r="111" s="165" customFormat="1" ht="17.25"/>
    <row r="112" s="165" customFormat="1" ht="17.25"/>
    <row r="113" s="164" customFormat="1" ht="17.25"/>
    <row r="114" s="164" customFormat="1" ht="17.25"/>
    <row r="115" s="164" customFormat="1" ht="17.25"/>
    <row r="116" s="164" customFormat="1" ht="17.25"/>
    <row r="117" s="164" customFormat="1" ht="17.25"/>
    <row r="118" s="164" customFormat="1" ht="17.25"/>
    <row r="119" s="164" customFormat="1" ht="17.25"/>
    <row r="120" s="164" customFormat="1" ht="17.25"/>
    <row r="121" s="164" customFormat="1" ht="17.25"/>
    <row r="122" s="164" customFormat="1" ht="17.25"/>
    <row r="123" s="164" customFormat="1" ht="17.25"/>
    <row r="124" s="164" customFormat="1" ht="17.25"/>
    <row r="125" s="164" customFormat="1" ht="17.25"/>
    <row r="126" s="164" customFormat="1" ht="17.25"/>
    <row r="127" s="164" customFormat="1" ht="17.25"/>
    <row r="128" s="164" customFormat="1" ht="17.25"/>
    <row r="129" s="164" customFormat="1" ht="17.25"/>
    <row r="130" s="164" customFormat="1" ht="17.25"/>
  </sheetData>
  <sheetProtection/>
  <mergeCells count="16">
    <mergeCell ref="A1:O1"/>
    <mergeCell ref="A2:O2"/>
    <mergeCell ref="A3:O3"/>
    <mergeCell ref="E31:O31"/>
    <mergeCell ref="E32:O32"/>
    <mergeCell ref="E33:O33"/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1"/>
  <sheetViews>
    <sheetView zoomScale="186" zoomScaleNormal="186" zoomScalePageLayoutView="0" workbookViewId="0" topLeftCell="A1">
      <selection activeCell="A9" sqref="A9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13" t="s">
        <v>71</v>
      </c>
      <c r="B1" s="213"/>
      <c r="C1" s="213"/>
      <c r="D1" s="213"/>
    </row>
    <row r="2" spans="1:4" s="27" customFormat="1" ht="19.5">
      <c r="A2" s="213" t="s">
        <v>77</v>
      </c>
      <c r="B2" s="213"/>
      <c r="C2" s="213"/>
      <c r="D2" s="213"/>
    </row>
    <row r="3" spans="1:4" s="27" customFormat="1" ht="19.5">
      <c r="A3" s="213" t="s">
        <v>267</v>
      </c>
      <c r="B3" s="213"/>
      <c r="C3" s="213"/>
      <c r="D3" s="213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5351336.92</v>
      </c>
      <c r="D6" s="34"/>
    </row>
    <row r="7" spans="1:4" s="27" customFormat="1" ht="19.5">
      <c r="A7" s="32" t="s">
        <v>72</v>
      </c>
      <c r="B7" s="33" t="s">
        <v>20</v>
      </c>
      <c r="C7" s="34">
        <v>4779614.91</v>
      </c>
      <c r="D7" s="34"/>
    </row>
    <row r="8" spans="1:4" s="27" customFormat="1" ht="19.5">
      <c r="A8" s="32" t="s">
        <v>116</v>
      </c>
      <c r="B8" s="33" t="s">
        <v>21</v>
      </c>
      <c r="C8" s="34">
        <v>16956657.91</v>
      </c>
      <c r="D8" s="34"/>
    </row>
    <row r="9" spans="1:4" s="27" customFormat="1" ht="19.5">
      <c r="A9" s="32" t="s">
        <v>246</v>
      </c>
      <c r="B9" s="33" t="s">
        <v>20</v>
      </c>
      <c r="C9" s="34">
        <v>18718564.67</v>
      </c>
      <c r="D9" s="34"/>
    </row>
    <row r="10" spans="1:4" s="27" customFormat="1" ht="19.5">
      <c r="A10" s="32" t="s">
        <v>247</v>
      </c>
      <c r="B10" s="33" t="s">
        <v>20</v>
      </c>
      <c r="C10" s="34">
        <v>525689.2</v>
      </c>
      <c r="D10" s="34"/>
    </row>
    <row r="11" spans="1:4" s="27" customFormat="1" ht="19.5">
      <c r="A11" s="32" t="s">
        <v>244</v>
      </c>
      <c r="B11" s="33" t="s">
        <v>21</v>
      </c>
      <c r="C11" s="34">
        <v>20235643.84</v>
      </c>
      <c r="D11" s="34"/>
    </row>
    <row r="12" spans="1:4" s="27" customFormat="1" ht="19.5">
      <c r="A12" s="32" t="s">
        <v>140</v>
      </c>
      <c r="B12" s="33" t="s">
        <v>189</v>
      </c>
      <c r="C12" s="34">
        <v>60000</v>
      </c>
      <c r="D12" s="34"/>
    </row>
    <row r="13" spans="1:4" s="27" customFormat="1" ht="19.5">
      <c r="A13" s="32" t="s">
        <v>141</v>
      </c>
      <c r="B13" s="33" t="s">
        <v>190</v>
      </c>
      <c r="C13" s="34">
        <v>73404.53</v>
      </c>
      <c r="D13" s="34"/>
    </row>
    <row r="14" spans="1:4" s="27" customFormat="1" ht="19.5">
      <c r="A14" s="32" t="s">
        <v>5</v>
      </c>
      <c r="B14" s="33" t="s">
        <v>69</v>
      </c>
      <c r="C14" s="35">
        <v>253936</v>
      </c>
      <c r="D14" s="34"/>
    </row>
    <row r="15" spans="1:4" s="27" customFormat="1" ht="19.5">
      <c r="A15" s="32" t="s">
        <v>133</v>
      </c>
      <c r="B15" s="33">
        <v>704</v>
      </c>
      <c r="C15" s="35">
        <v>2175800</v>
      </c>
      <c r="D15" s="34"/>
    </row>
    <row r="16" spans="1:4" s="27" customFormat="1" ht="19.5">
      <c r="A16" s="32" t="s">
        <v>6</v>
      </c>
      <c r="B16" s="33">
        <v>510000</v>
      </c>
      <c r="C16" s="35">
        <v>673224</v>
      </c>
      <c r="D16" s="34"/>
    </row>
    <row r="17" spans="1:4" s="27" customFormat="1" ht="19.5">
      <c r="A17" s="32" t="s">
        <v>110</v>
      </c>
      <c r="B17" s="33">
        <v>521000</v>
      </c>
      <c r="C17" s="34">
        <v>1259880</v>
      </c>
      <c r="D17" s="34"/>
    </row>
    <row r="18" spans="1:4" s="27" customFormat="1" ht="19.5">
      <c r="A18" s="32" t="s">
        <v>111</v>
      </c>
      <c r="B18" s="33">
        <v>522000</v>
      </c>
      <c r="C18" s="34">
        <v>4064058</v>
      </c>
      <c r="D18" s="34"/>
    </row>
    <row r="19" spans="1:4" s="27" customFormat="1" ht="19.5">
      <c r="A19" s="32" t="s">
        <v>7</v>
      </c>
      <c r="B19" s="33">
        <v>531000</v>
      </c>
      <c r="C19" s="34">
        <v>403891.25</v>
      </c>
      <c r="D19" s="34"/>
    </row>
    <row r="20" spans="1:4" s="27" customFormat="1" ht="19.5">
      <c r="A20" s="32" t="s">
        <v>8</v>
      </c>
      <c r="B20" s="33">
        <v>532000</v>
      </c>
      <c r="C20" s="34">
        <v>1487994.57</v>
      </c>
      <c r="D20" s="34"/>
    </row>
    <row r="21" spans="1:4" s="27" customFormat="1" ht="19.5">
      <c r="A21" s="32" t="s">
        <v>9</v>
      </c>
      <c r="B21" s="33">
        <v>533000</v>
      </c>
      <c r="C21" s="34">
        <v>604503</v>
      </c>
      <c r="D21" s="34"/>
    </row>
    <row r="22" spans="1:4" s="27" customFormat="1" ht="19.5">
      <c r="A22" s="32" t="s">
        <v>10</v>
      </c>
      <c r="B22" s="33">
        <v>534000</v>
      </c>
      <c r="C22" s="34">
        <v>188739.17</v>
      </c>
      <c r="D22" s="34"/>
    </row>
    <row r="23" spans="1:4" s="27" customFormat="1" ht="19.5">
      <c r="A23" s="32" t="s">
        <v>12</v>
      </c>
      <c r="B23" s="33">
        <v>541000</v>
      </c>
      <c r="C23" s="34">
        <v>39151</v>
      </c>
      <c r="D23" s="34"/>
    </row>
    <row r="24" spans="1:4" s="27" customFormat="1" ht="19.5">
      <c r="A24" s="32" t="s">
        <v>13</v>
      </c>
      <c r="B24" s="33">
        <v>542000</v>
      </c>
      <c r="C24" s="34">
        <v>0</v>
      </c>
      <c r="D24" s="34"/>
    </row>
    <row r="25" spans="1:4" s="27" customFormat="1" ht="19.5">
      <c r="A25" s="32" t="s">
        <v>11</v>
      </c>
      <c r="B25" s="33">
        <v>560000</v>
      </c>
      <c r="C25" s="34">
        <v>0</v>
      </c>
      <c r="D25" s="34"/>
    </row>
    <row r="26" spans="1:4" s="27" customFormat="1" ht="21">
      <c r="A26" s="32" t="s">
        <v>119</v>
      </c>
      <c r="B26" s="33">
        <v>821</v>
      </c>
      <c r="C26" s="194"/>
      <c r="D26" s="195">
        <v>26177532.02</v>
      </c>
    </row>
    <row r="27" spans="1:4" s="27" customFormat="1" ht="19.5">
      <c r="A27" s="32" t="s">
        <v>14</v>
      </c>
      <c r="B27" s="33">
        <v>700</v>
      </c>
      <c r="C27" s="34"/>
      <c r="D27" s="34">
        <v>13490351.32</v>
      </c>
    </row>
    <row r="28" spans="1:4" s="27" customFormat="1" ht="19.5">
      <c r="A28" s="32" t="s">
        <v>70</v>
      </c>
      <c r="B28" s="33"/>
      <c r="C28" s="34"/>
      <c r="D28" s="34">
        <v>20007218.05</v>
      </c>
    </row>
    <row r="29" spans="1:4" s="27" customFormat="1" ht="19.5">
      <c r="A29" s="32" t="s">
        <v>120</v>
      </c>
      <c r="B29" s="33">
        <v>900</v>
      </c>
      <c r="C29" s="34"/>
      <c r="D29" s="34">
        <v>2260490.58</v>
      </c>
    </row>
    <row r="30" spans="1:4" s="27" customFormat="1" ht="19.5">
      <c r="A30" s="32" t="s">
        <v>121</v>
      </c>
      <c r="B30" s="33"/>
      <c r="C30" s="34"/>
      <c r="D30" s="34">
        <v>1946149</v>
      </c>
    </row>
    <row r="31" spans="1:4" s="27" customFormat="1" ht="19.5">
      <c r="A31" s="32" t="s">
        <v>122</v>
      </c>
      <c r="B31" s="33">
        <v>600</v>
      </c>
      <c r="C31" s="34"/>
      <c r="D31" s="34">
        <v>12462110</v>
      </c>
    </row>
    <row r="32" spans="1:4" s="27" customFormat="1" ht="19.5">
      <c r="A32" s="32" t="s">
        <v>126</v>
      </c>
      <c r="B32" s="33"/>
      <c r="C32" s="34"/>
      <c r="D32" s="34">
        <v>1502400</v>
      </c>
    </row>
    <row r="33" spans="1:4" s="27" customFormat="1" ht="19.5">
      <c r="A33" s="32" t="s">
        <v>262</v>
      </c>
      <c r="B33" s="108"/>
      <c r="C33" s="34"/>
      <c r="D33" s="34">
        <v>410</v>
      </c>
    </row>
    <row r="34" spans="1:4" s="27" customFormat="1" ht="19.5">
      <c r="A34" s="109" t="s">
        <v>253</v>
      </c>
      <c r="B34" s="108"/>
      <c r="C34" s="34"/>
      <c r="D34" s="34">
        <v>5428</v>
      </c>
    </row>
    <row r="35" spans="1:4" s="27" customFormat="1" ht="20.25" thickBot="1">
      <c r="A35" s="36" t="s">
        <v>18</v>
      </c>
      <c r="B35" s="37"/>
      <c r="C35" s="38">
        <f>SUM(C5:C32)</f>
        <v>77852088.97</v>
      </c>
      <c r="D35" s="38">
        <f>SUM(D5:D34)</f>
        <v>77852088.97</v>
      </c>
    </row>
    <row r="36" spans="1:4" s="27" customFormat="1" ht="20.25" thickTop="1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5.75" customHeight="1">
      <c r="A39" s="39"/>
      <c r="B39" s="39"/>
      <c r="C39" s="40"/>
      <c r="D39" s="40"/>
    </row>
    <row r="40" spans="1:6" s="27" customFormat="1" ht="21">
      <c r="A40" s="211" t="s">
        <v>239</v>
      </c>
      <c r="B40" s="211"/>
      <c r="C40" s="211"/>
      <c r="D40" s="211"/>
      <c r="E40" s="48"/>
      <c r="F40" s="48"/>
    </row>
    <row r="41" spans="1:6" s="27" customFormat="1" ht="21">
      <c r="A41" s="211" t="s">
        <v>238</v>
      </c>
      <c r="B41" s="211"/>
      <c r="C41" s="211"/>
      <c r="D41" s="211"/>
      <c r="E41" s="48"/>
      <c r="F41" s="48"/>
    </row>
    <row r="42" spans="1:6" s="27" customFormat="1" ht="21">
      <c r="A42" s="212" t="s">
        <v>129</v>
      </c>
      <c r="B42" s="212"/>
      <c r="C42" s="212"/>
      <c r="D42" s="212"/>
      <c r="E42" s="48"/>
      <c r="F42" s="48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</sheetData>
  <sheetProtection/>
  <mergeCells count="6">
    <mergeCell ref="A1:D1"/>
    <mergeCell ref="A2:D2"/>
    <mergeCell ref="A3:D3"/>
    <mergeCell ref="A40:D40"/>
    <mergeCell ref="A41:D41"/>
    <mergeCell ref="A42:D42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A11" sqref="A11"/>
    </sheetView>
  </sheetViews>
  <sheetFormatPr defaultColWidth="9.140625" defaultRowHeight="21.75"/>
  <cols>
    <col min="1" max="1" width="49.421875" style="19" customWidth="1"/>
    <col min="2" max="2" width="9.28125" style="153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12" t="s">
        <v>177</v>
      </c>
      <c r="B1" s="212"/>
      <c r="C1" s="212"/>
      <c r="D1" s="212"/>
      <c r="E1" s="212"/>
      <c r="F1" s="48"/>
    </row>
    <row r="2" spans="1:6" s="42" customFormat="1" ht="21">
      <c r="A2" s="218" t="s">
        <v>92</v>
      </c>
      <c r="B2" s="218"/>
      <c r="C2" s="218"/>
      <c r="D2" s="218"/>
      <c r="E2" s="218"/>
      <c r="F2" s="48"/>
    </row>
    <row r="3" spans="1:6" s="42" customFormat="1" ht="21">
      <c r="A3" s="219" t="s">
        <v>266</v>
      </c>
      <c r="B3" s="219"/>
      <c r="C3" s="219"/>
      <c r="D3" s="219"/>
      <c r="E3" s="219"/>
      <c r="F3" s="140"/>
    </row>
    <row r="4" spans="1:6" s="43" customFormat="1" ht="21">
      <c r="A4" s="216" t="s">
        <v>117</v>
      </c>
      <c r="B4" s="216" t="s">
        <v>1</v>
      </c>
      <c r="C4" s="214" t="s">
        <v>27</v>
      </c>
      <c r="D4" s="214" t="s">
        <v>114</v>
      </c>
      <c r="E4" s="214" t="s">
        <v>113</v>
      </c>
      <c r="F4" s="141"/>
    </row>
    <row r="5" spans="1:6" s="43" customFormat="1" ht="21">
      <c r="A5" s="217"/>
      <c r="B5" s="217"/>
      <c r="C5" s="215"/>
      <c r="D5" s="215"/>
      <c r="E5" s="215"/>
      <c r="F5" s="141"/>
    </row>
    <row r="6" spans="1:6" s="42" customFormat="1" ht="21">
      <c r="A6" s="142" t="s">
        <v>93</v>
      </c>
      <c r="B6" s="24"/>
      <c r="C6" s="143"/>
      <c r="D6" s="143"/>
      <c r="E6" s="143"/>
      <c r="F6" s="144"/>
    </row>
    <row r="7" spans="1:6" s="42" customFormat="1" ht="21">
      <c r="A7" s="127" t="s">
        <v>94</v>
      </c>
      <c r="B7" s="162">
        <v>411000</v>
      </c>
      <c r="C7" s="117"/>
      <c r="D7" s="117"/>
      <c r="E7" s="117"/>
      <c r="F7" s="144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241893</v>
      </c>
      <c r="E8" s="117">
        <v>243261</v>
      </c>
      <c r="F8" s="144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24669.91</v>
      </c>
      <c r="E9" s="117">
        <v>27075.58</v>
      </c>
      <c r="F9" s="144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47280</v>
      </c>
      <c r="E10" s="117">
        <v>51932</v>
      </c>
      <c r="F10" s="144"/>
    </row>
    <row r="11" spans="1:6" s="42" customFormat="1" ht="21">
      <c r="A11" s="120" t="s">
        <v>168</v>
      </c>
      <c r="B11" s="24">
        <v>411005</v>
      </c>
      <c r="C11" s="117">
        <v>100000</v>
      </c>
      <c r="D11" s="117">
        <v>100000</v>
      </c>
      <c r="E11" s="117">
        <v>100000</v>
      </c>
      <c r="F11" s="144"/>
    </row>
    <row r="12" spans="1:6" s="43" customFormat="1" ht="21">
      <c r="A12" s="145" t="s">
        <v>18</v>
      </c>
      <c r="B12" s="50"/>
      <c r="C12" s="125">
        <f>SUM(C8:C11)</f>
        <v>3280000</v>
      </c>
      <c r="D12" s="125">
        <f>SUM(D8:D11)</f>
        <v>413842.91</v>
      </c>
      <c r="E12" s="125">
        <f>SUM(E8:E11)</f>
        <v>422268.58</v>
      </c>
      <c r="F12" s="141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6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65520</v>
      </c>
      <c r="E14" s="117">
        <v>297990</v>
      </c>
      <c r="F14" s="144"/>
    </row>
    <row r="15" spans="1:6" s="42" customFormat="1" ht="21">
      <c r="A15" s="120" t="s">
        <v>169</v>
      </c>
      <c r="B15" s="24">
        <v>412128</v>
      </c>
      <c r="C15" s="117">
        <v>5000</v>
      </c>
      <c r="D15" s="117">
        <v>300</v>
      </c>
      <c r="E15" s="117">
        <v>910</v>
      </c>
      <c r="F15" s="144"/>
    </row>
    <row r="16" spans="1:6" s="42" customFormat="1" ht="21">
      <c r="A16" s="120" t="s">
        <v>170</v>
      </c>
      <c r="B16" s="24">
        <v>412199</v>
      </c>
      <c r="C16" s="117">
        <v>30000</v>
      </c>
      <c r="D16" s="117">
        <v>0</v>
      </c>
      <c r="E16" s="117">
        <v>72595</v>
      </c>
      <c r="F16" s="144"/>
    </row>
    <row r="17" spans="1:6" s="42" customFormat="1" ht="21">
      <c r="A17" s="120" t="s">
        <v>171</v>
      </c>
      <c r="B17" s="24">
        <v>412210</v>
      </c>
      <c r="C17" s="117">
        <v>30000</v>
      </c>
      <c r="D17" s="117">
        <v>1500</v>
      </c>
      <c r="E17" s="117">
        <v>13824</v>
      </c>
      <c r="F17" s="144"/>
    </row>
    <row r="18" spans="1:6" s="42" customFormat="1" ht="21">
      <c r="A18" s="120" t="s">
        <v>178</v>
      </c>
      <c r="B18" s="24">
        <v>412302</v>
      </c>
      <c r="C18" s="117">
        <v>5000</v>
      </c>
      <c r="D18" s="117">
        <v>0</v>
      </c>
      <c r="E18" s="117">
        <v>0</v>
      </c>
      <c r="F18" s="144"/>
    </row>
    <row r="19" spans="1:6" s="42" customFormat="1" ht="21">
      <c r="A19" s="120" t="s">
        <v>172</v>
      </c>
      <c r="B19" s="24">
        <v>412303</v>
      </c>
      <c r="C19" s="117">
        <v>20000</v>
      </c>
      <c r="D19" s="117">
        <v>2450</v>
      </c>
      <c r="E19" s="117">
        <v>35900</v>
      </c>
      <c r="F19" s="144"/>
    </row>
    <row r="20" spans="1:6" s="42" customFormat="1" ht="21">
      <c r="A20" s="120" t="s">
        <v>173</v>
      </c>
      <c r="B20" s="24">
        <v>412304</v>
      </c>
      <c r="C20" s="117">
        <v>7000</v>
      </c>
      <c r="D20" s="117">
        <v>1550</v>
      </c>
      <c r="E20" s="117">
        <v>4700</v>
      </c>
      <c r="F20" s="144"/>
    </row>
    <row r="21" spans="1:6" s="42" customFormat="1" ht="21">
      <c r="A21" s="120" t="s">
        <v>174</v>
      </c>
      <c r="B21" s="24">
        <v>412306</v>
      </c>
      <c r="C21" s="117">
        <v>5000</v>
      </c>
      <c r="D21" s="117">
        <v>2000</v>
      </c>
      <c r="E21" s="117">
        <v>2000</v>
      </c>
      <c r="F21" s="144"/>
    </row>
    <row r="22" spans="1:6" s="42" customFormat="1" ht="21">
      <c r="A22" s="120" t="s">
        <v>175</v>
      </c>
      <c r="B22" s="24">
        <v>412307</v>
      </c>
      <c r="C22" s="117">
        <v>10000</v>
      </c>
      <c r="D22" s="117">
        <v>377</v>
      </c>
      <c r="E22" s="117">
        <v>397</v>
      </c>
      <c r="F22" s="144"/>
    </row>
    <row r="23" spans="1:6" s="43" customFormat="1" ht="21">
      <c r="A23" s="145" t="s">
        <v>18</v>
      </c>
      <c r="B23" s="50"/>
      <c r="C23" s="125">
        <f>SUM(C14:C22)</f>
        <v>662000</v>
      </c>
      <c r="D23" s="125">
        <f>SUM(D14:D22)</f>
        <v>73697</v>
      </c>
      <c r="E23" s="125">
        <f>SUM(E14:E22)</f>
        <v>428316</v>
      </c>
      <c r="F23" s="141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6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31682.51</v>
      </c>
      <c r="E25" s="117">
        <v>341295.67</v>
      </c>
      <c r="F25" s="144"/>
    </row>
    <row r="26" spans="1:6" s="42" customFormat="1" ht="21">
      <c r="A26" s="120" t="s">
        <v>176</v>
      </c>
      <c r="B26" s="24">
        <v>413999</v>
      </c>
      <c r="C26" s="117">
        <v>0</v>
      </c>
      <c r="D26" s="117">
        <v>0</v>
      </c>
      <c r="E26" s="117">
        <v>0</v>
      </c>
      <c r="F26" s="144"/>
    </row>
    <row r="27" spans="1:6" s="42" customFormat="1" ht="21">
      <c r="A27" s="145" t="s">
        <v>18</v>
      </c>
      <c r="B27" s="50"/>
      <c r="C27" s="125">
        <f>SUM(C25:C26)</f>
        <v>550000</v>
      </c>
      <c r="D27" s="125">
        <f>SUM(D25:D26)</f>
        <v>31682.51</v>
      </c>
      <c r="E27" s="125">
        <f>SUM(E25:E26)</f>
        <v>341295.67</v>
      </c>
      <c r="F27" s="147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6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14300</v>
      </c>
      <c r="E29" s="117">
        <v>36100</v>
      </c>
      <c r="F29" s="144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0</v>
      </c>
      <c r="F30" s="144"/>
    </row>
    <row r="31" spans="1:6" s="42" customFormat="1" ht="21">
      <c r="A31" s="145" t="s">
        <v>18</v>
      </c>
      <c r="B31" s="50"/>
      <c r="C31" s="155">
        <f>SUM(C29:C30)</f>
        <v>70000</v>
      </c>
      <c r="D31" s="155">
        <f>SUM(D29:D30)</f>
        <v>14300</v>
      </c>
      <c r="E31" s="155">
        <f>SUM(E29:E30)</f>
        <v>36100</v>
      </c>
      <c r="F31" s="147"/>
    </row>
    <row r="32" spans="1:6" s="161" customFormat="1" ht="21">
      <c r="A32" s="222" t="s">
        <v>46</v>
      </c>
      <c r="B32" s="223"/>
      <c r="C32" s="157">
        <f>C12+C23+C27+C31</f>
        <v>4562000</v>
      </c>
      <c r="D32" s="157">
        <f>D12+D23+D27+D31</f>
        <v>533522.4199999999</v>
      </c>
      <c r="E32" s="157">
        <f>E12+E23+E27+E31</f>
        <v>1227980.25</v>
      </c>
      <c r="F32" s="160"/>
    </row>
    <row r="33" spans="1:6" s="154" customFormat="1" ht="21">
      <c r="A33" s="151"/>
      <c r="B33" s="152"/>
      <c r="C33" s="59"/>
      <c r="D33" s="59"/>
      <c r="E33" s="59"/>
      <c r="F33" s="149"/>
    </row>
    <row r="34" spans="1:6" s="154" customFormat="1" ht="21">
      <c r="A34" s="151"/>
      <c r="B34" s="152"/>
      <c r="C34" s="59"/>
      <c r="D34" s="59"/>
      <c r="E34" s="59"/>
      <c r="F34" s="149"/>
    </row>
    <row r="35" spans="1:6" s="154" customFormat="1" ht="21">
      <c r="A35" s="151"/>
      <c r="B35" s="152"/>
      <c r="C35" s="59"/>
      <c r="D35" s="59"/>
      <c r="E35" s="59"/>
      <c r="F35" s="149"/>
    </row>
    <row r="36" spans="1:6" s="154" customFormat="1" ht="21">
      <c r="A36" s="220" t="s">
        <v>237</v>
      </c>
      <c r="B36" s="220"/>
      <c r="C36" s="220"/>
      <c r="D36" s="220"/>
      <c r="E36" s="220"/>
      <c r="F36" s="220"/>
    </row>
    <row r="37" spans="1:6" s="154" customFormat="1" ht="21">
      <c r="A37" s="212" t="s">
        <v>236</v>
      </c>
      <c r="B37" s="212"/>
      <c r="C37" s="212"/>
      <c r="D37" s="212"/>
      <c r="E37" s="212"/>
      <c r="F37" s="212"/>
    </row>
    <row r="38" spans="1:6" s="154" customFormat="1" ht="21">
      <c r="A38" s="212" t="s">
        <v>129</v>
      </c>
      <c r="B38" s="212"/>
      <c r="C38" s="212"/>
      <c r="D38" s="212"/>
      <c r="E38" s="212"/>
      <c r="F38" s="212"/>
    </row>
    <row r="39" spans="1:6" s="154" customFormat="1" ht="21">
      <c r="A39" s="224"/>
      <c r="B39" s="224"/>
      <c r="C39" s="224"/>
      <c r="D39" s="224"/>
      <c r="E39" s="224"/>
      <c r="F39" s="224"/>
    </row>
    <row r="40" spans="1:6" s="154" customFormat="1" ht="21">
      <c r="A40" s="212">
        <v>9.16</v>
      </c>
      <c r="B40" s="212"/>
      <c r="C40" s="212"/>
      <c r="D40" s="212"/>
      <c r="E40" s="212"/>
      <c r="F40" s="149"/>
    </row>
    <row r="41" spans="1:6" s="154" customFormat="1" ht="21">
      <c r="A41" s="218" t="s">
        <v>92</v>
      </c>
      <c r="B41" s="218"/>
      <c r="C41" s="218"/>
      <c r="D41" s="218"/>
      <c r="E41" s="218"/>
      <c r="F41" s="149"/>
    </row>
    <row r="42" spans="1:6" s="154" customFormat="1" ht="21">
      <c r="A42" s="219" t="s">
        <v>259</v>
      </c>
      <c r="B42" s="219"/>
      <c r="C42" s="219"/>
      <c r="D42" s="219"/>
      <c r="E42" s="219"/>
      <c r="F42" s="149"/>
    </row>
    <row r="43" spans="1:6" s="154" customFormat="1" ht="21">
      <c r="A43" s="216" t="s">
        <v>117</v>
      </c>
      <c r="B43" s="216" t="s">
        <v>1</v>
      </c>
      <c r="C43" s="214" t="s">
        <v>27</v>
      </c>
      <c r="D43" s="214" t="s">
        <v>114</v>
      </c>
      <c r="E43" s="214" t="s">
        <v>113</v>
      </c>
      <c r="F43" s="149"/>
    </row>
    <row r="44" spans="1:6" s="154" customFormat="1" ht="21">
      <c r="A44" s="217"/>
      <c r="B44" s="217"/>
      <c r="C44" s="215"/>
      <c r="D44" s="215"/>
      <c r="E44" s="215"/>
      <c r="F44" s="149"/>
    </row>
    <row r="45" spans="1:6" s="159" customFormat="1" ht="21">
      <c r="A45" s="221" t="s">
        <v>31</v>
      </c>
      <c r="B45" s="221"/>
      <c r="C45" s="157">
        <f>C32</f>
        <v>4562000</v>
      </c>
      <c r="D45" s="157">
        <f>D32</f>
        <v>533522.4199999999</v>
      </c>
      <c r="E45" s="157">
        <f>E32</f>
        <v>1227980.25</v>
      </c>
      <c r="F45" s="158"/>
    </row>
    <row r="46" spans="1:6" s="43" customFormat="1" ht="21">
      <c r="A46" s="127" t="s">
        <v>103</v>
      </c>
      <c r="B46" s="50"/>
      <c r="C46" s="118"/>
      <c r="D46" s="118"/>
      <c r="E46" s="118"/>
      <c r="F46" s="146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6"/>
    </row>
    <row r="48" spans="1:6" s="42" customFormat="1" ht="21">
      <c r="A48" s="120" t="s">
        <v>180</v>
      </c>
      <c r="B48" s="24">
        <v>421002</v>
      </c>
      <c r="C48" s="117">
        <v>5900000</v>
      </c>
      <c r="D48" s="117">
        <v>1495760</v>
      </c>
      <c r="E48" s="117">
        <v>1495760</v>
      </c>
      <c r="F48" s="144"/>
    </row>
    <row r="49" spans="1:6" s="42" customFormat="1" ht="21">
      <c r="A49" s="120" t="s">
        <v>179</v>
      </c>
      <c r="B49" s="24">
        <v>421004</v>
      </c>
      <c r="C49" s="117">
        <v>4000000</v>
      </c>
      <c r="D49" s="117">
        <v>367702.01</v>
      </c>
      <c r="E49" s="117">
        <v>1305989.14</v>
      </c>
      <c r="F49" s="144"/>
    </row>
    <row r="50" spans="1:6" s="42" customFormat="1" ht="21">
      <c r="A50" s="120" t="s">
        <v>181</v>
      </c>
      <c r="B50" s="24">
        <v>421005</v>
      </c>
      <c r="C50" s="117">
        <v>830000</v>
      </c>
      <c r="D50" s="117">
        <v>144344.46</v>
      </c>
      <c r="E50" s="117">
        <v>254031.78</v>
      </c>
      <c r="F50" s="144"/>
    </row>
    <row r="51" spans="1:6" s="42" customFormat="1" ht="21">
      <c r="A51" s="120" t="s">
        <v>182</v>
      </c>
      <c r="B51" s="24">
        <v>421006</v>
      </c>
      <c r="C51" s="117">
        <v>1500000</v>
      </c>
      <c r="D51" s="117">
        <v>217141.61</v>
      </c>
      <c r="E51" s="117">
        <v>609509.83</v>
      </c>
      <c r="F51" s="144"/>
    </row>
    <row r="52" spans="1:6" s="42" customFormat="1" ht="21">
      <c r="A52" s="120" t="s">
        <v>183</v>
      </c>
      <c r="B52" s="24">
        <v>421007</v>
      </c>
      <c r="C52" s="117">
        <v>3200000</v>
      </c>
      <c r="D52" s="117">
        <v>264516.04</v>
      </c>
      <c r="E52" s="117">
        <v>837623.74</v>
      </c>
      <c r="F52" s="144"/>
    </row>
    <row r="53" spans="1:6" s="42" customFormat="1" ht="21">
      <c r="A53" s="120" t="s">
        <v>184</v>
      </c>
      <c r="B53" s="24">
        <v>421012</v>
      </c>
      <c r="C53" s="117">
        <v>60000</v>
      </c>
      <c r="D53" s="117">
        <v>0</v>
      </c>
      <c r="E53" s="117">
        <v>20844.58</v>
      </c>
      <c r="F53" s="144"/>
    </row>
    <row r="54" spans="1:6" s="42" customFormat="1" ht="21">
      <c r="A54" s="120" t="s">
        <v>185</v>
      </c>
      <c r="B54" s="24">
        <v>421013</v>
      </c>
      <c r="C54" s="117">
        <v>127000</v>
      </c>
      <c r="D54" s="117">
        <v>0</v>
      </c>
      <c r="E54" s="117">
        <v>46433.7</v>
      </c>
      <c r="F54" s="144"/>
    </row>
    <row r="55" spans="1:6" s="42" customFormat="1" ht="21">
      <c r="A55" s="120" t="s">
        <v>186</v>
      </c>
      <c r="B55" s="24">
        <v>421015</v>
      </c>
      <c r="C55" s="117">
        <v>23000000</v>
      </c>
      <c r="D55" s="117">
        <v>2761349</v>
      </c>
      <c r="E55" s="117">
        <v>10021789</v>
      </c>
      <c r="F55" s="144"/>
    </row>
    <row r="56" spans="1:6" s="42" customFormat="1" ht="21">
      <c r="A56" s="148" t="s">
        <v>187</v>
      </c>
      <c r="B56" s="24">
        <v>421014</v>
      </c>
      <c r="C56" s="117">
        <v>7620</v>
      </c>
      <c r="D56" s="117">
        <v>0</v>
      </c>
      <c r="E56" s="117">
        <v>2504</v>
      </c>
      <c r="F56" s="144"/>
    </row>
    <row r="57" spans="1:6" s="42" customFormat="1" ht="21">
      <c r="A57" s="148" t="s">
        <v>188</v>
      </c>
      <c r="B57" s="24">
        <v>421017</v>
      </c>
      <c r="C57" s="117">
        <v>4590</v>
      </c>
      <c r="D57" s="117">
        <v>0</v>
      </c>
      <c r="E57" s="117">
        <v>510</v>
      </c>
      <c r="F57" s="144"/>
    </row>
    <row r="58" spans="1:6" s="42" customFormat="1" ht="21">
      <c r="A58" s="145" t="s">
        <v>18</v>
      </c>
      <c r="B58" s="50"/>
      <c r="C58" s="125">
        <f>SUM(C48:C57)</f>
        <v>38629210</v>
      </c>
      <c r="D58" s="125">
        <f>SUM(D48:D57)</f>
        <v>5250813.12</v>
      </c>
      <c r="E58" s="125">
        <f>SUM(E48:E57)</f>
        <v>14594995.77</v>
      </c>
      <c r="F58" s="147"/>
    </row>
    <row r="59" spans="1:6" s="42" customFormat="1" ht="21">
      <c r="A59" s="120" t="s">
        <v>105</v>
      </c>
      <c r="B59" s="24"/>
      <c r="C59" s="117"/>
      <c r="D59" s="117"/>
      <c r="E59" s="117"/>
      <c r="F59" s="144"/>
    </row>
    <row r="60" spans="1:6" s="42" customFormat="1" ht="21">
      <c r="A60" s="120" t="s">
        <v>106</v>
      </c>
      <c r="B60" s="162">
        <v>430000</v>
      </c>
      <c r="C60" s="117"/>
      <c r="D60" s="117"/>
      <c r="E60" s="117"/>
      <c r="F60" s="144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/>
      <c r="E61" s="117">
        <v>10354556</v>
      </c>
      <c r="F61" s="144"/>
    </row>
    <row r="62" spans="1:6" s="42" customFormat="1" ht="21">
      <c r="A62" s="145" t="s">
        <v>18</v>
      </c>
      <c r="B62" s="50"/>
      <c r="C62" s="125">
        <f>SUM(C61)</f>
        <v>10870000</v>
      </c>
      <c r="D62" s="125">
        <f>SUM(D61)</f>
        <v>0</v>
      </c>
      <c r="E62" s="125">
        <f>SUM(E61)</f>
        <v>10354556</v>
      </c>
      <c r="F62" s="147"/>
    </row>
    <row r="63" spans="1:6" s="43" customFormat="1" ht="21.75" thickBot="1">
      <c r="A63" s="156" t="s">
        <v>108</v>
      </c>
      <c r="B63" s="131"/>
      <c r="C63" s="122">
        <f>C45+C58+C62</f>
        <v>54061210</v>
      </c>
      <c r="D63" s="122">
        <f>D12+D23+D27+D31+D58+D62</f>
        <v>5784335.54</v>
      </c>
      <c r="E63" s="122">
        <f>E45+E58+E62</f>
        <v>26177532.02</v>
      </c>
      <c r="F63" s="150"/>
    </row>
    <row r="64" spans="1:6" s="43" customFormat="1" ht="21.75" thickTop="1">
      <c r="A64" s="151"/>
      <c r="B64" s="152"/>
      <c r="C64" s="59"/>
      <c r="D64" s="59"/>
      <c r="E64" s="59"/>
      <c r="F64" s="59"/>
    </row>
    <row r="65" spans="1:6" s="43" customFormat="1" ht="21">
      <c r="A65" s="151"/>
      <c r="B65" s="152"/>
      <c r="C65" s="59"/>
      <c r="D65" s="59"/>
      <c r="E65" s="59"/>
      <c r="F65" s="59"/>
    </row>
    <row r="66" spans="1:6" s="43" customFormat="1" ht="21">
      <c r="A66" s="151"/>
      <c r="B66" s="152"/>
      <c r="C66" s="59"/>
      <c r="D66" s="59"/>
      <c r="E66" s="59"/>
      <c r="F66" s="59"/>
    </row>
    <row r="67" spans="1:6" s="43" customFormat="1" ht="21">
      <c r="A67" s="220" t="s">
        <v>237</v>
      </c>
      <c r="B67" s="220"/>
      <c r="C67" s="220"/>
      <c r="D67" s="220"/>
      <c r="E67" s="220"/>
      <c r="F67" s="220"/>
    </row>
    <row r="68" spans="1:6" s="42" customFormat="1" ht="21">
      <c r="A68" s="212" t="s">
        <v>236</v>
      </c>
      <c r="B68" s="212"/>
      <c r="C68" s="212"/>
      <c r="D68" s="212"/>
      <c r="E68" s="212"/>
      <c r="F68" s="212"/>
    </row>
    <row r="69" spans="1:6" s="42" customFormat="1" ht="21">
      <c r="A69" s="212" t="s">
        <v>129</v>
      </c>
      <c r="B69" s="212"/>
      <c r="C69" s="212"/>
      <c r="D69" s="212"/>
      <c r="E69" s="212"/>
      <c r="F69" s="212"/>
    </row>
    <row r="70" spans="1:6" s="25" customFormat="1" ht="21">
      <c r="A70" s="212"/>
      <c r="B70" s="212"/>
      <c r="C70" s="212"/>
      <c r="D70" s="212"/>
      <c r="E70" s="212"/>
      <c r="F70" s="212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A45:B45"/>
    <mergeCell ref="A32:B32"/>
    <mergeCell ref="A36:F36"/>
    <mergeCell ref="A37:F37"/>
    <mergeCell ref="A38:F38"/>
    <mergeCell ref="A39:F39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A11" sqref="A11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26" t="s">
        <v>80</v>
      </c>
      <c r="B1" s="226"/>
      <c r="C1" s="226"/>
      <c r="D1" s="226"/>
    </row>
    <row r="2" spans="1:4" s="46" customFormat="1" ht="21">
      <c r="A2" s="226" t="s">
        <v>87</v>
      </c>
      <c r="B2" s="226"/>
      <c r="C2" s="226"/>
      <c r="D2" s="226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96829.7</v>
      </c>
      <c r="C4" s="97">
        <v>46728.77</v>
      </c>
      <c r="D4" s="97">
        <v>96829.7</v>
      </c>
    </row>
    <row r="5" spans="1:4" s="46" customFormat="1" ht="21">
      <c r="A5" s="46" t="s">
        <v>15</v>
      </c>
      <c r="B5" s="97">
        <v>35920</v>
      </c>
      <c r="C5" s="97">
        <v>0</v>
      </c>
      <c r="D5" s="98">
        <v>1591361</v>
      </c>
    </row>
    <row r="6" spans="1:4" s="46" customFormat="1" ht="21">
      <c r="A6" s="46" t="s">
        <v>16</v>
      </c>
      <c r="B6" s="97">
        <v>1433.62</v>
      </c>
      <c r="C6" s="97">
        <v>0</v>
      </c>
      <c r="D6" s="98">
        <v>12552.22</v>
      </c>
    </row>
    <row r="7" spans="1:4" s="46" customFormat="1" ht="21">
      <c r="A7" s="46" t="s">
        <v>17</v>
      </c>
      <c r="B7" s="97">
        <v>1703.14</v>
      </c>
      <c r="C7" s="97">
        <v>0</v>
      </c>
      <c r="D7" s="98">
        <v>15045.46</v>
      </c>
    </row>
    <row r="8" spans="1:4" s="46" customFormat="1" ht="21">
      <c r="A8" s="46" t="s">
        <v>50</v>
      </c>
      <c r="B8" s="97">
        <v>300000</v>
      </c>
      <c r="C8" s="97">
        <v>0</v>
      </c>
      <c r="D8" s="98">
        <v>525689.2</v>
      </c>
    </row>
    <row r="9" spans="1:4" s="46" customFormat="1" ht="21">
      <c r="A9" s="46" t="s">
        <v>269</v>
      </c>
      <c r="B9" s="97">
        <v>1013</v>
      </c>
      <c r="C9" s="97">
        <v>0</v>
      </c>
      <c r="D9" s="98">
        <v>1013</v>
      </c>
    </row>
    <row r="10" spans="1:4" s="46" customFormat="1" ht="21">
      <c r="A10" s="46" t="s">
        <v>257</v>
      </c>
      <c r="B10" s="97">
        <v>0</v>
      </c>
      <c r="C10" s="97">
        <v>18000</v>
      </c>
      <c r="D10" s="98">
        <v>18000</v>
      </c>
    </row>
    <row r="11" spans="1:4" s="46" customFormat="1" ht="21">
      <c r="A11" s="46" t="s">
        <v>129</v>
      </c>
      <c r="B11" s="97">
        <v>0</v>
      </c>
      <c r="C11" s="97">
        <v>0</v>
      </c>
      <c r="D11" s="98">
        <v>0</v>
      </c>
    </row>
    <row r="12" spans="1:4" s="47" customFormat="1" ht="21.75" thickBot="1">
      <c r="A12" s="99" t="s">
        <v>18</v>
      </c>
      <c r="B12" s="100">
        <f>SUM(B4:B11)</f>
        <v>436899.46</v>
      </c>
      <c r="C12" s="100">
        <f>SUM(C4:C11)</f>
        <v>64728.77</v>
      </c>
      <c r="D12" s="100">
        <f>SUM(D4:D11)</f>
        <v>2260490.58</v>
      </c>
    </row>
    <row r="13" spans="1:4" s="46" customFormat="1" ht="21.75" thickTop="1">
      <c r="A13" s="47" t="s">
        <v>123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254</v>
      </c>
      <c r="B15" s="111">
        <v>0</v>
      </c>
      <c r="C15" s="104">
        <v>0</v>
      </c>
      <c r="D15" s="112">
        <v>184</v>
      </c>
    </row>
    <row r="16" spans="1:4" s="46" customFormat="1" ht="21">
      <c r="A16" s="46" t="s">
        <v>124</v>
      </c>
      <c r="B16" s="102">
        <v>0</v>
      </c>
      <c r="C16" s="102">
        <v>0</v>
      </c>
      <c r="D16" s="102">
        <v>1945965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0</v>
      </c>
      <c r="D17" s="100">
        <f>SUM(D15:D16)</f>
        <v>1946149</v>
      </c>
    </row>
    <row r="18" spans="1:4" s="46" customFormat="1" ht="21.75" thickTop="1">
      <c r="A18" s="47" t="s">
        <v>125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167</v>
      </c>
      <c r="B20" s="102">
        <v>0</v>
      </c>
      <c r="C20" s="102">
        <v>0</v>
      </c>
      <c r="D20" s="102">
        <v>0</v>
      </c>
    </row>
    <row r="21" spans="1:4" s="46" customFormat="1" ht="21">
      <c r="A21" s="46" t="s">
        <v>255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12</v>
      </c>
      <c r="B22" s="163">
        <v>0</v>
      </c>
      <c r="C22" s="163">
        <v>0</v>
      </c>
      <c r="D22" s="163">
        <v>171010</v>
      </c>
    </row>
    <row r="23" spans="1:4" s="46" customFormat="1" ht="21">
      <c r="A23" s="46" t="s">
        <v>13</v>
      </c>
      <c r="B23" s="163">
        <v>0</v>
      </c>
      <c r="C23" s="163">
        <v>3663000</v>
      </c>
      <c r="D23" s="163">
        <v>12291100</v>
      </c>
    </row>
    <row r="24" spans="1:4" s="46" customFormat="1" ht="21.75" thickBot="1">
      <c r="A24" s="99" t="s">
        <v>18</v>
      </c>
      <c r="B24" s="100">
        <v>0</v>
      </c>
      <c r="C24" s="100">
        <f>SUM(C20:C23)</f>
        <v>3663000</v>
      </c>
      <c r="D24" s="100">
        <f>SUM(D20:D23)</f>
        <v>12462110</v>
      </c>
    </row>
    <row r="25" spans="1:4" s="46" customFormat="1" ht="21.75" thickTop="1">
      <c r="A25" s="47" t="s">
        <v>127</v>
      </c>
      <c r="B25" s="103"/>
      <c r="C25" s="101"/>
      <c r="D25" s="101"/>
    </row>
    <row r="26" spans="1:4" s="46" customFormat="1" ht="21">
      <c r="A26" s="47" t="s">
        <v>128</v>
      </c>
      <c r="B26" s="94" t="s">
        <v>89</v>
      </c>
      <c r="C26" s="95" t="s">
        <v>90</v>
      </c>
      <c r="D26" s="96" t="s">
        <v>91</v>
      </c>
    </row>
    <row r="27" spans="1:4" s="46" customFormat="1" ht="21">
      <c r="A27" s="46" t="s">
        <v>130</v>
      </c>
      <c r="B27" s="104">
        <v>0</v>
      </c>
      <c r="C27" s="102">
        <v>2608500</v>
      </c>
      <c r="D27" s="102">
        <v>1336900</v>
      </c>
    </row>
    <row r="28" spans="1:4" s="46" customFormat="1" ht="21">
      <c r="A28" s="46" t="s">
        <v>131</v>
      </c>
      <c r="B28" s="104">
        <v>0</v>
      </c>
      <c r="C28" s="102">
        <v>317500</v>
      </c>
      <c r="D28" s="102">
        <v>165500</v>
      </c>
    </row>
    <row r="29" spans="1:4" s="46" customFormat="1" ht="21">
      <c r="A29" s="46" t="s">
        <v>243</v>
      </c>
      <c r="B29" s="104">
        <v>0</v>
      </c>
      <c r="C29" s="102">
        <v>0</v>
      </c>
      <c r="D29" s="102">
        <v>0</v>
      </c>
    </row>
    <row r="30" spans="1:4" s="46" customFormat="1" ht="21">
      <c r="A30" s="46" t="s">
        <v>191</v>
      </c>
      <c r="B30" s="104">
        <v>0</v>
      </c>
      <c r="C30" s="102">
        <v>0</v>
      </c>
      <c r="D30" s="102">
        <v>0</v>
      </c>
    </row>
    <row r="31" spans="1:4" s="46" customFormat="1" ht="21">
      <c r="A31" s="46" t="s">
        <v>132</v>
      </c>
      <c r="B31" s="104">
        <v>0</v>
      </c>
      <c r="C31" s="102">
        <v>0</v>
      </c>
      <c r="D31" s="102">
        <v>0</v>
      </c>
    </row>
    <row r="32" spans="2:4" s="46" customFormat="1" ht="21">
      <c r="B32" s="163"/>
      <c r="C32" s="163"/>
      <c r="D32" s="163"/>
    </row>
    <row r="33" spans="2:4" s="46" customFormat="1" ht="21">
      <c r="B33" s="104"/>
      <c r="C33" s="102"/>
      <c r="D33" s="102"/>
    </row>
    <row r="34" spans="2:4" s="46" customFormat="1" ht="21">
      <c r="B34" s="102"/>
      <c r="C34" s="102"/>
      <c r="D34" s="102">
        <v>0</v>
      </c>
    </row>
    <row r="35" spans="1:4" s="46" customFormat="1" ht="21.75" thickBot="1">
      <c r="A35" s="99" t="s">
        <v>18</v>
      </c>
      <c r="B35" s="100">
        <f>SUM(B27:B34)</f>
        <v>0</v>
      </c>
      <c r="C35" s="100">
        <f>SUM(C27:C34)</f>
        <v>2926000</v>
      </c>
      <c r="D35" s="100">
        <f>SUM(D27:D34)</f>
        <v>1502400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25" t="s">
        <v>240</v>
      </c>
      <c r="B37" s="225"/>
      <c r="C37" s="225"/>
      <c r="D37" s="225"/>
      <c r="E37" s="225"/>
      <c r="F37" s="185"/>
    </row>
    <row r="38" spans="1:6" s="19" customFormat="1" ht="21.75">
      <c r="A38" s="224" t="s">
        <v>241</v>
      </c>
      <c r="B38" s="224"/>
      <c r="C38" s="224"/>
      <c r="D38" s="224"/>
      <c r="E38" s="224"/>
      <c r="F38" s="186"/>
    </row>
    <row r="39" spans="1:6" s="19" customFormat="1" ht="21.75">
      <c r="A39" s="226" t="s">
        <v>80</v>
      </c>
      <c r="B39" s="226"/>
      <c r="C39" s="226"/>
      <c r="D39" s="226"/>
      <c r="E39" s="49"/>
      <c r="F39" s="49"/>
    </row>
    <row r="40" spans="1:6" s="19" customFormat="1" ht="21.75">
      <c r="A40" s="226" t="s">
        <v>87</v>
      </c>
      <c r="B40" s="226"/>
      <c r="C40" s="226"/>
      <c r="D40" s="226"/>
      <c r="E40" s="49"/>
      <c r="F40" s="49"/>
    </row>
    <row r="41" spans="1:4" s="19" customFormat="1" ht="21.75">
      <c r="A41" s="47" t="s">
        <v>133</v>
      </c>
      <c r="B41" s="103"/>
      <c r="C41" s="106"/>
      <c r="D41" s="106"/>
    </row>
    <row r="42" spans="1:4" s="19" customFormat="1" ht="21.75">
      <c r="A42" s="47" t="s">
        <v>128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130</v>
      </c>
      <c r="B43" s="104">
        <v>1960000</v>
      </c>
      <c r="C43" s="104">
        <v>0</v>
      </c>
      <c r="D43" s="104">
        <v>0</v>
      </c>
    </row>
    <row r="44" spans="1:4" s="19" customFormat="1" ht="21.75">
      <c r="A44" s="46" t="s">
        <v>131</v>
      </c>
      <c r="B44" s="104">
        <v>238500</v>
      </c>
      <c r="C44" s="104">
        <v>0</v>
      </c>
      <c r="D44" s="104">
        <v>0</v>
      </c>
    </row>
    <row r="45" spans="1:4" s="19" customFormat="1" ht="21.75">
      <c r="A45" s="46" t="s">
        <v>242</v>
      </c>
      <c r="B45" s="104">
        <v>0</v>
      </c>
      <c r="C45" s="104">
        <v>48760</v>
      </c>
      <c r="D45" s="104">
        <v>198050</v>
      </c>
    </row>
    <row r="46" spans="1:4" s="19" customFormat="1" ht="21.75">
      <c r="A46" s="46" t="s">
        <v>191</v>
      </c>
      <c r="B46" s="104">
        <v>0</v>
      </c>
      <c r="C46" s="104">
        <v>14240</v>
      </c>
      <c r="D46" s="104">
        <v>53950</v>
      </c>
    </row>
    <row r="47" spans="1:4" s="19" customFormat="1" ht="21.75">
      <c r="A47" s="46" t="s">
        <v>132</v>
      </c>
      <c r="B47" s="104">
        <v>0</v>
      </c>
      <c r="C47" s="104">
        <v>5040</v>
      </c>
      <c r="D47" s="104">
        <v>10080</v>
      </c>
    </row>
    <row r="48" spans="1:4" s="19" customFormat="1" ht="21.75">
      <c r="A48" s="46" t="s">
        <v>234</v>
      </c>
      <c r="B48" s="102">
        <v>0</v>
      </c>
      <c r="C48" s="102">
        <v>0</v>
      </c>
      <c r="D48" s="102">
        <v>1840000</v>
      </c>
    </row>
    <row r="49" spans="1:4" s="19" customFormat="1" ht="21.75">
      <c r="A49" s="46" t="s">
        <v>260</v>
      </c>
      <c r="B49" s="163">
        <v>0</v>
      </c>
      <c r="C49" s="163">
        <v>0</v>
      </c>
      <c r="D49" s="163">
        <v>73720</v>
      </c>
    </row>
    <row r="50" spans="1:4" s="47" customFormat="1" ht="21.75" thickBot="1">
      <c r="A50" s="99" t="s">
        <v>18</v>
      </c>
      <c r="B50" s="100">
        <f>SUM(B43:B49)</f>
        <v>2198500</v>
      </c>
      <c r="C50" s="100">
        <f>SUM(C43:C49)</f>
        <v>68040</v>
      </c>
      <c r="D50" s="100">
        <f>SUM(D43:D49)</f>
        <v>2175800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25" t="s">
        <v>240</v>
      </c>
      <c r="B62" s="225"/>
      <c r="C62" s="225"/>
      <c r="D62" s="225"/>
      <c r="E62" s="225"/>
      <c r="F62" s="185"/>
    </row>
    <row r="63" spans="1:6" ht="21.75">
      <c r="A63" s="224" t="s">
        <v>241</v>
      </c>
      <c r="B63" s="224"/>
      <c r="C63" s="224"/>
      <c r="D63" s="224"/>
      <c r="E63" s="224"/>
      <c r="F63" s="186"/>
    </row>
    <row r="64" spans="1:6" ht="21.75">
      <c r="A64" s="212" t="s">
        <v>129</v>
      </c>
      <c r="B64" s="212"/>
      <c r="C64" s="212"/>
      <c r="D64" s="212"/>
      <c r="E64" s="212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B10" sqref="B10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10" t="s">
        <v>73</v>
      </c>
      <c r="B1" s="210"/>
      <c r="C1" s="210"/>
      <c r="D1" s="210"/>
      <c r="E1" s="210"/>
    </row>
    <row r="2" spans="1:5" s="1" customFormat="1" ht="21">
      <c r="A2" s="231" t="s">
        <v>252</v>
      </c>
      <c r="B2" s="231"/>
      <c r="C2" s="231"/>
      <c r="D2" s="231"/>
      <c r="E2" s="231"/>
    </row>
    <row r="3" spans="1:5" s="1" customFormat="1" ht="21">
      <c r="A3" s="210" t="s">
        <v>22</v>
      </c>
      <c r="B3" s="210"/>
      <c r="C3" s="210"/>
      <c r="D3" s="210"/>
      <c r="E3" s="210"/>
    </row>
    <row r="4" spans="1:5" s="1" customFormat="1" ht="21.75" thickBot="1">
      <c r="A4" s="232" t="s">
        <v>265</v>
      </c>
      <c r="B4" s="233"/>
      <c r="C4" s="233"/>
      <c r="D4" s="233"/>
      <c r="E4" s="233"/>
    </row>
    <row r="5" spans="1:5" s="1" customFormat="1" ht="21.75" thickTop="1">
      <c r="A5" s="227" t="s">
        <v>23</v>
      </c>
      <c r="B5" s="228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74278712.09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422268.58</v>
      </c>
      <c r="C10" s="1" t="s">
        <v>33</v>
      </c>
      <c r="D10" s="121">
        <v>411000</v>
      </c>
      <c r="E10" s="98">
        <v>413842.91</v>
      </c>
    </row>
    <row r="11" spans="1:5" s="1" customFormat="1" ht="21">
      <c r="A11" s="117">
        <v>662000</v>
      </c>
      <c r="B11" s="98">
        <v>428316</v>
      </c>
      <c r="C11" s="1" t="s">
        <v>34</v>
      </c>
      <c r="D11" s="121">
        <v>412000</v>
      </c>
      <c r="E11" s="98">
        <v>73697</v>
      </c>
    </row>
    <row r="12" spans="1:5" s="1" customFormat="1" ht="21">
      <c r="A12" s="117">
        <v>550000</v>
      </c>
      <c r="B12" s="98">
        <v>341295.67</v>
      </c>
      <c r="C12" s="1" t="s">
        <v>35</v>
      </c>
      <c r="D12" s="121">
        <v>413000</v>
      </c>
      <c r="E12" s="98">
        <v>31682.51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36100</v>
      </c>
      <c r="C14" s="1" t="s">
        <v>37</v>
      </c>
      <c r="D14" s="121">
        <v>415000</v>
      </c>
      <c r="E14" s="98">
        <v>14300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14594995.77</v>
      </c>
      <c r="C16" s="1" t="s">
        <v>39</v>
      </c>
      <c r="D16" s="121">
        <v>421000</v>
      </c>
      <c r="E16" s="98">
        <v>5250813.12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54061210</v>
      </c>
      <c r="B18" s="123">
        <f>SUM(B10:B17)</f>
        <v>26177532.02</v>
      </c>
      <c r="D18" s="120"/>
      <c r="E18" s="123">
        <f>SUM(E10:E17)</f>
        <v>5784335.54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1202621.35</v>
      </c>
      <c r="C20" s="1" t="s">
        <v>136</v>
      </c>
      <c r="D20" s="121">
        <v>900</v>
      </c>
      <c r="E20" s="117">
        <v>436899.46</v>
      </c>
    </row>
    <row r="21" spans="1:5" s="1" customFormat="1" ht="21">
      <c r="A21" s="22"/>
      <c r="B21" s="117">
        <v>422887</v>
      </c>
      <c r="C21" s="1" t="s">
        <v>40</v>
      </c>
      <c r="D21" s="121" t="s">
        <v>69</v>
      </c>
      <c r="E21" s="117">
        <v>314913</v>
      </c>
    </row>
    <row r="22" spans="1:5" s="1" customFormat="1" ht="21">
      <c r="A22" s="22"/>
      <c r="B22" s="117">
        <v>2198500</v>
      </c>
      <c r="C22" s="1" t="s">
        <v>134</v>
      </c>
      <c r="D22" s="121"/>
      <c r="E22" s="117">
        <v>2198500</v>
      </c>
    </row>
    <row r="23" spans="1:5" s="1" customFormat="1" ht="21">
      <c r="A23" s="22"/>
      <c r="B23" s="117">
        <v>4428400</v>
      </c>
      <c r="C23" s="1" t="s">
        <v>135</v>
      </c>
      <c r="D23" s="120"/>
      <c r="E23" s="117">
        <v>0</v>
      </c>
    </row>
    <row r="24" spans="1:5" s="1" customFormat="1" ht="21">
      <c r="A24" s="22"/>
      <c r="B24" s="98">
        <v>2413.68</v>
      </c>
      <c r="C24" s="1" t="s">
        <v>141</v>
      </c>
      <c r="D24" s="121"/>
      <c r="E24" s="98">
        <v>709.33</v>
      </c>
    </row>
    <row r="25" spans="1:5" s="1" customFormat="1" ht="21">
      <c r="A25" s="22"/>
      <c r="B25" s="117">
        <v>410</v>
      </c>
      <c r="C25" s="1" t="s">
        <v>262</v>
      </c>
      <c r="D25" s="121"/>
      <c r="E25" s="98">
        <v>410</v>
      </c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8255232.029999999</v>
      </c>
      <c r="C32" s="126"/>
      <c r="D32" s="127"/>
      <c r="E32" s="125">
        <f>SUM(E20:E31)</f>
        <v>2951431.79</v>
      </c>
    </row>
    <row r="33" spans="1:5" s="1" customFormat="1" ht="21.75" thickBot="1">
      <c r="A33" s="22"/>
      <c r="B33" s="122">
        <f>B18+B32</f>
        <v>34432764.05</v>
      </c>
      <c r="C33" s="52"/>
      <c r="D33" s="128"/>
      <c r="E33" s="129">
        <f>E18+E32</f>
        <v>8735767.33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25" t="s">
        <v>240</v>
      </c>
      <c r="B36" s="225"/>
      <c r="C36" s="225"/>
      <c r="D36" s="225"/>
      <c r="E36" s="225"/>
      <c r="F36" s="48"/>
    </row>
    <row r="37" spans="1:6" s="130" customFormat="1" ht="21">
      <c r="A37" s="224" t="s">
        <v>241</v>
      </c>
      <c r="B37" s="224"/>
      <c r="C37" s="224"/>
      <c r="D37" s="224"/>
      <c r="E37" s="224"/>
      <c r="F37" s="48"/>
    </row>
    <row r="38" spans="1:6" s="130" customFormat="1" ht="21">
      <c r="A38" s="224" t="s">
        <v>129</v>
      </c>
      <c r="B38" s="224"/>
      <c r="C38" s="224"/>
      <c r="D38" s="224"/>
      <c r="E38" s="224"/>
      <c r="F38" s="48"/>
    </row>
    <row r="39" spans="1:6" s="130" customFormat="1" ht="21">
      <c r="A39" s="209"/>
      <c r="B39" s="209"/>
      <c r="C39" s="209"/>
      <c r="D39" s="209"/>
      <c r="E39" s="209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29" t="s">
        <v>23</v>
      </c>
      <c r="B41" s="230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2482000</v>
      </c>
      <c r="B44" s="117">
        <v>673224</v>
      </c>
      <c r="C44" s="1" t="s">
        <v>42</v>
      </c>
      <c r="D44" s="121">
        <v>510000</v>
      </c>
      <c r="E44" s="117">
        <v>508732</v>
      </c>
    </row>
    <row r="45" spans="1:5" s="1" customFormat="1" ht="21">
      <c r="A45" s="117">
        <v>3779640</v>
      </c>
      <c r="B45" s="117">
        <v>1259880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12414440</v>
      </c>
      <c r="B46" s="98">
        <v>4064058</v>
      </c>
      <c r="C46" s="1" t="s">
        <v>111</v>
      </c>
      <c r="D46" s="121">
        <v>522000</v>
      </c>
      <c r="E46" s="98">
        <v>1422367</v>
      </c>
    </row>
    <row r="47" spans="1:5" s="1" customFormat="1" ht="21">
      <c r="A47" s="98">
        <v>3724490</v>
      </c>
      <c r="B47" s="98">
        <v>403891.25</v>
      </c>
      <c r="C47" s="1" t="s">
        <v>7</v>
      </c>
      <c r="D47" s="121">
        <v>531000</v>
      </c>
      <c r="E47" s="98">
        <v>111385</v>
      </c>
    </row>
    <row r="48" spans="1:5" s="1" customFormat="1" ht="21">
      <c r="A48" s="98">
        <v>6095400</v>
      </c>
      <c r="B48" s="98">
        <v>1487994.57</v>
      </c>
      <c r="C48" s="1" t="s">
        <v>8</v>
      </c>
      <c r="D48" s="121">
        <v>532000</v>
      </c>
      <c r="E48" s="98">
        <v>617426.2</v>
      </c>
    </row>
    <row r="49" spans="1:5" s="1" customFormat="1" ht="21">
      <c r="A49" s="98">
        <v>4491840</v>
      </c>
      <c r="B49" s="98">
        <v>604503</v>
      </c>
      <c r="C49" s="1" t="s">
        <v>9</v>
      </c>
      <c r="D49" s="121">
        <v>533000</v>
      </c>
      <c r="E49" s="98">
        <v>382433</v>
      </c>
    </row>
    <row r="50" spans="1:5" s="1" customFormat="1" ht="21">
      <c r="A50" s="98">
        <v>510000</v>
      </c>
      <c r="B50" s="98">
        <v>188739.17</v>
      </c>
      <c r="C50" s="1" t="s">
        <v>10</v>
      </c>
      <c r="D50" s="121">
        <v>534000</v>
      </c>
      <c r="E50" s="98">
        <v>93452</v>
      </c>
    </row>
    <row r="51" spans="1:5" s="1" customFormat="1" ht="21">
      <c r="A51" s="98">
        <v>1886300</v>
      </c>
      <c r="B51" s="98">
        <v>39151</v>
      </c>
      <c r="C51" s="1" t="s">
        <v>12</v>
      </c>
      <c r="D51" s="121">
        <v>541000</v>
      </c>
      <c r="E51" s="98">
        <v>23671</v>
      </c>
    </row>
    <row r="52" spans="1:5" s="1" customFormat="1" ht="21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s="1" customFormat="1" ht="21">
      <c r="A53" s="134">
        <v>8503300</v>
      </c>
      <c r="B53" s="134">
        <v>0</v>
      </c>
      <c r="C53" s="1" t="s">
        <v>11</v>
      </c>
      <c r="D53" s="121">
        <v>560000</v>
      </c>
      <c r="E53" s="134">
        <v>0</v>
      </c>
    </row>
    <row r="54" spans="1:5" s="1" customFormat="1" ht="21.75" thickBot="1">
      <c r="A54" s="123">
        <f>SUM(A44:A53)</f>
        <v>54061210</v>
      </c>
      <c r="B54" s="123">
        <f>SUM(B44:B53)</f>
        <v>8721440.99</v>
      </c>
      <c r="D54" s="120"/>
      <c r="E54" s="123">
        <f>SUM(E44:E53)</f>
        <v>3474436.2</v>
      </c>
    </row>
    <row r="55" spans="1:5" s="1" customFormat="1" ht="21.75" thickTop="1">
      <c r="A55" s="188"/>
      <c r="B55" s="98">
        <v>10615784.5</v>
      </c>
      <c r="C55" s="1" t="s">
        <v>14</v>
      </c>
      <c r="D55" s="121">
        <v>700</v>
      </c>
      <c r="E55" s="98">
        <v>6002259</v>
      </c>
    </row>
    <row r="56" spans="1:5" s="1" customFormat="1" ht="21">
      <c r="A56" s="135"/>
      <c r="B56" s="98">
        <v>211517.97</v>
      </c>
      <c r="C56" s="1" t="s">
        <v>136</v>
      </c>
      <c r="D56" s="121">
        <v>900</v>
      </c>
      <c r="E56" s="98">
        <v>64728.77</v>
      </c>
    </row>
    <row r="57" spans="1:5" s="1" customFormat="1" ht="21">
      <c r="A57" s="136"/>
      <c r="B57" s="134">
        <v>671395</v>
      </c>
      <c r="C57" s="1" t="s">
        <v>40</v>
      </c>
      <c r="D57" s="121" t="s">
        <v>69</v>
      </c>
      <c r="E57" s="134">
        <v>248508</v>
      </c>
    </row>
    <row r="58" spans="1:5" s="1" customFormat="1" ht="21">
      <c r="A58" s="22"/>
      <c r="B58" s="98">
        <v>56560</v>
      </c>
      <c r="C58" s="1" t="s">
        <v>137</v>
      </c>
      <c r="D58" s="121"/>
      <c r="E58" s="98">
        <v>0</v>
      </c>
    </row>
    <row r="59" spans="1:5" s="1" customFormat="1" ht="21">
      <c r="A59" s="22"/>
      <c r="B59" s="98">
        <v>4588134.42</v>
      </c>
      <c r="C59" s="1" t="s">
        <v>125</v>
      </c>
      <c r="D59" s="121">
        <v>600</v>
      </c>
      <c r="E59" s="98">
        <v>3663000</v>
      </c>
    </row>
    <row r="60" spans="1:5" s="1" customFormat="1" ht="21">
      <c r="A60" s="22"/>
      <c r="B60" s="98">
        <v>2926000</v>
      </c>
      <c r="C60" s="1" t="s">
        <v>127</v>
      </c>
      <c r="D60" s="121"/>
      <c r="E60" s="98">
        <v>2926000</v>
      </c>
    </row>
    <row r="61" spans="1:5" s="1" customFormat="1" ht="21">
      <c r="A61" s="22"/>
      <c r="B61" s="134">
        <v>4374300</v>
      </c>
      <c r="C61" s="1" t="s">
        <v>138</v>
      </c>
      <c r="D61" s="121">
        <v>704</v>
      </c>
      <c r="E61" s="134">
        <v>68040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23443691.89</v>
      </c>
      <c r="D66" s="120"/>
      <c r="E66" s="125">
        <f>SUM(E55:E65)</f>
        <v>12972535.77</v>
      </c>
    </row>
    <row r="67" spans="1:5" s="1" customFormat="1" ht="21">
      <c r="A67" s="22"/>
      <c r="B67" s="125">
        <f>B54+B66</f>
        <v>32165132.880000003</v>
      </c>
      <c r="C67" s="50" t="s">
        <v>43</v>
      </c>
      <c r="D67" s="120"/>
      <c r="E67" s="125">
        <f>E54+E66</f>
        <v>16446971.969999999</v>
      </c>
    </row>
    <row r="68" spans="1:5" s="1" customFormat="1" ht="21">
      <c r="A68" s="22"/>
      <c r="B68" s="118">
        <v>2267631.17</v>
      </c>
      <c r="C68" s="50" t="s">
        <v>44</v>
      </c>
      <c r="D68" s="127"/>
      <c r="E68" s="118"/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7"/>
      <c r="C70" s="50" t="s">
        <v>159</v>
      </c>
      <c r="D70" s="127"/>
      <c r="E70" s="138">
        <v>7711204.64</v>
      </c>
    </row>
    <row r="71" spans="1:5" s="1" customFormat="1" ht="21.75" thickBot="1">
      <c r="A71" s="22"/>
      <c r="B71" s="122">
        <v>66567507.45</v>
      </c>
      <c r="C71" s="50" t="s">
        <v>46</v>
      </c>
      <c r="D71" s="128"/>
      <c r="E71" s="129">
        <v>66567507.45</v>
      </c>
    </row>
    <row r="72" spans="1:5" s="1" customFormat="1" ht="21.75" thickTop="1">
      <c r="A72" s="22"/>
      <c r="B72" s="139"/>
      <c r="C72" s="50"/>
      <c r="D72" s="60"/>
      <c r="E72" s="59"/>
    </row>
    <row r="73" spans="1:5" s="1" customFormat="1" ht="21">
      <c r="A73" s="22"/>
      <c r="B73" s="139"/>
      <c r="C73" s="50"/>
      <c r="D73" s="60"/>
      <c r="E73" s="59"/>
    </row>
    <row r="74" spans="1:5" s="1" customFormat="1" ht="21">
      <c r="A74" s="22"/>
      <c r="B74" s="139"/>
      <c r="C74" s="50"/>
      <c r="D74" s="60"/>
      <c r="E74" s="59"/>
    </row>
    <row r="75" spans="1:6" s="1" customFormat="1" ht="21">
      <c r="A75" s="225" t="s">
        <v>240</v>
      </c>
      <c r="B75" s="225"/>
      <c r="C75" s="225"/>
      <c r="D75" s="225"/>
      <c r="E75" s="225"/>
      <c r="F75" s="48"/>
    </row>
    <row r="76" spans="1:6" s="1" customFormat="1" ht="21">
      <c r="A76" s="224" t="s">
        <v>241</v>
      </c>
      <c r="B76" s="224"/>
      <c r="C76" s="224"/>
      <c r="D76" s="224"/>
      <c r="E76" s="224"/>
      <c r="F76" s="48"/>
    </row>
    <row r="77" spans="1:6" s="1" customFormat="1" ht="21">
      <c r="A77" s="224" t="s">
        <v>129</v>
      </c>
      <c r="B77" s="224"/>
      <c r="C77" s="224"/>
      <c r="D77" s="224"/>
      <c r="E77" s="224"/>
      <c r="F77" s="48"/>
    </row>
    <row r="78" spans="1:5" s="1" customFormat="1" ht="21">
      <c r="A78" s="224"/>
      <c r="B78" s="224"/>
      <c r="C78" s="224"/>
      <c r="D78" s="224"/>
      <c r="E78" s="224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6"/>
  <sheetViews>
    <sheetView zoomScalePageLayoutView="0" workbookViewId="0" topLeftCell="A1">
      <selection activeCell="H13" sqref="H13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40" t="s">
        <v>74</v>
      </c>
      <c r="B1" s="241"/>
      <c r="C1" s="240" t="s">
        <v>52</v>
      </c>
      <c r="D1" s="241"/>
    </row>
    <row r="2" spans="1:4" s="3" customFormat="1" ht="23.25">
      <c r="A2" s="242" t="s">
        <v>53</v>
      </c>
      <c r="B2" s="243"/>
      <c r="C2" s="242" t="s">
        <v>245</v>
      </c>
      <c r="D2" s="243"/>
    </row>
    <row r="3" spans="1:4" s="3" customFormat="1" ht="23.25">
      <c r="A3" s="246" t="s">
        <v>54</v>
      </c>
      <c r="B3" s="247"/>
      <c r="C3" s="244"/>
      <c r="D3" s="245"/>
    </row>
    <row r="4" spans="1:4" s="3" customFormat="1" ht="23.25">
      <c r="A4" s="237" t="s">
        <v>270</v>
      </c>
      <c r="B4" s="238"/>
      <c r="C4" s="239"/>
      <c r="D4" s="5">
        <v>19440116.14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>
        <v>239997</v>
      </c>
      <c r="B7" s="62">
        <v>239997</v>
      </c>
      <c r="C7" s="189">
        <v>33668</v>
      </c>
      <c r="D7" s="191">
        <v>33668</v>
      </c>
    </row>
    <row r="8" spans="1:4" s="3" customFormat="1" ht="23.25">
      <c r="A8" s="62"/>
      <c r="B8" s="62"/>
      <c r="C8" s="189"/>
      <c r="D8" s="20"/>
    </row>
    <row r="9" spans="1:4" s="3" customFormat="1" ht="23.25">
      <c r="A9" s="62"/>
      <c r="B9" s="190"/>
      <c r="C9" s="189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48" t="s">
        <v>62</v>
      </c>
      <c r="B13" s="249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34" t="s">
        <v>166</v>
      </c>
      <c r="B20" s="235"/>
      <c r="C20" s="236"/>
      <c r="D20" s="20">
        <v>755219.47</v>
      </c>
    </row>
    <row r="21" spans="1:4" s="3" customFormat="1" ht="23.25">
      <c r="A21" s="11"/>
      <c r="B21" s="12"/>
      <c r="C21" s="18"/>
      <c r="D21" s="20" t="s">
        <v>129</v>
      </c>
    </row>
    <row r="22" spans="1:4" s="3" customFormat="1" ht="23.25">
      <c r="A22" s="248" t="s">
        <v>60</v>
      </c>
      <c r="B22" s="249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235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257"/>
      <c r="B29" s="258"/>
      <c r="C29" s="259"/>
      <c r="D29" s="26" t="s">
        <v>129</v>
      </c>
    </row>
    <row r="30" spans="1:4" s="3" customFormat="1" ht="23.25">
      <c r="A30" s="250" t="s">
        <v>271</v>
      </c>
      <c r="B30" s="251"/>
      <c r="C30" s="252"/>
      <c r="D30" s="21">
        <v>18718564.67</v>
      </c>
    </row>
    <row r="31" spans="1:4" s="3" customFormat="1" ht="23.25">
      <c r="A31" s="14" t="s">
        <v>63</v>
      </c>
      <c r="B31" s="15"/>
      <c r="C31" s="14" t="s">
        <v>64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67</v>
      </c>
      <c r="B33" s="16"/>
      <c r="C33" s="10" t="s">
        <v>66</v>
      </c>
      <c r="D33" s="16"/>
    </row>
    <row r="34" spans="1:4" s="3" customFormat="1" ht="23.25">
      <c r="A34" s="253" t="s">
        <v>65</v>
      </c>
      <c r="B34" s="254"/>
      <c r="C34" s="253" t="s">
        <v>65</v>
      </c>
      <c r="D34" s="254"/>
    </row>
    <row r="35" spans="1:4" s="3" customFormat="1" ht="23.25">
      <c r="A35" s="253" t="s">
        <v>233</v>
      </c>
      <c r="B35" s="254"/>
      <c r="C35" s="253" t="s">
        <v>233</v>
      </c>
      <c r="D35" s="254"/>
    </row>
    <row r="36" spans="1:4" s="3" customFormat="1" ht="23.25">
      <c r="A36" s="255" t="s">
        <v>272</v>
      </c>
      <c r="B36" s="256"/>
      <c r="C36" s="255" t="s">
        <v>273</v>
      </c>
      <c r="D36" s="256"/>
    </row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</sheetData>
  <sheetProtection/>
  <mergeCells count="18">
    <mergeCell ref="A22:B22"/>
    <mergeCell ref="A30:C30"/>
    <mergeCell ref="A34:B34"/>
    <mergeCell ref="C34:D34"/>
    <mergeCell ref="A36:B36"/>
    <mergeCell ref="A29:C29"/>
    <mergeCell ref="C36:D36"/>
    <mergeCell ref="C35:D35"/>
    <mergeCell ref="A35:B35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1">
      <selection activeCell="C64" sqref="C64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10" t="s">
        <v>73</v>
      </c>
      <c r="B1" s="210"/>
      <c r="C1" s="210"/>
      <c r="D1" s="210"/>
      <c r="E1" s="210"/>
    </row>
    <row r="2" spans="1:5" ht="21.75">
      <c r="A2" s="231" t="s">
        <v>252</v>
      </c>
      <c r="B2" s="231"/>
      <c r="C2" s="231"/>
      <c r="D2" s="231"/>
      <c r="E2" s="231"/>
    </row>
    <row r="3" spans="1:5" ht="21.75">
      <c r="A3" s="210" t="s">
        <v>22</v>
      </c>
      <c r="B3" s="210"/>
      <c r="C3" s="210"/>
      <c r="D3" s="210"/>
      <c r="E3" s="210"/>
    </row>
    <row r="4" spans="1:5" ht="22.5" thickBot="1">
      <c r="A4" s="232" t="s">
        <v>265</v>
      </c>
      <c r="B4" s="233"/>
      <c r="C4" s="233"/>
      <c r="D4" s="233"/>
      <c r="E4" s="233"/>
    </row>
    <row r="5" spans="1:5" ht="22.5" thickTop="1">
      <c r="A5" s="227" t="s">
        <v>23</v>
      </c>
      <c r="B5" s="228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74278712.09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422268.58</v>
      </c>
      <c r="C10" s="1" t="s">
        <v>33</v>
      </c>
      <c r="D10" s="121">
        <v>411000</v>
      </c>
      <c r="E10" s="98">
        <v>413842.91</v>
      </c>
    </row>
    <row r="11" spans="1:5" ht="21.75">
      <c r="A11" s="117">
        <v>662000</v>
      </c>
      <c r="B11" s="98">
        <v>428316</v>
      </c>
      <c r="C11" s="1" t="s">
        <v>34</v>
      </c>
      <c r="D11" s="121">
        <v>412000</v>
      </c>
      <c r="E11" s="98">
        <v>73697</v>
      </c>
    </row>
    <row r="12" spans="1:5" ht="21.75">
      <c r="A12" s="117">
        <v>550000</v>
      </c>
      <c r="B12" s="98">
        <v>341295.67</v>
      </c>
      <c r="C12" s="1" t="s">
        <v>35</v>
      </c>
      <c r="D12" s="121">
        <v>413000</v>
      </c>
      <c r="E12" s="98">
        <v>31682.51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36100</v>
      </c>
      <c r="C14" s="1" t="s">
        <v>37</v>
      </c>
      <c r="D14" s="121">
        <v>415000</v>
      </c>
      <c r="E14" s="98">
        <v>14300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14594995.77</v>
      </c>
      <c r="C16" s="1" t="s">
        <v>39</v>
      </c>
      <c r="D16" s="121">
        <v>421000</v>
      </c>
      <c r="E16" s="98">
        <v>5250813.12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26177532.02</v>
      </c>
      <c r="C18" s="1"/>
      <c r="D18" s="120"/>
      <c r="E18" s="123">
        <f>SUM(E10:E17)</f>
        <v>5784335.54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1202621.35</v>
      </c>
      <c r="C20" s="1" t="s">
        <v>136</v>
      </c>
      <c r="D20" s="121">
        <v>900</v>
      </c>
      <c r="E20" s="117">
        <v>436899.46</v>
      </c>
    </row>
    <row r="21" spans="1:5" ht="21.75">
      <c r="A21" s="22"/>
      <c r="B21" s="117">
        <v>422887</v>
      </c>
      <c r="C21" s="1" t="s">
        <v>40</v>
      </c>
      <c r="D21" s="121" t="s">
        <v>69</v>
      </c>
      <c r="E21" s="117">
        <v>314913</v>
      </c>
    </row>
    <row r="22" spans="1:5" ht="21.75">
      <c r="A22" s="22"/>
      <c r="B22" s="117">
        <v>2198500</v>
      </c>
      <c r="C22" s="1" t="s">
        <v>134</v>
      </c>
      <c r="D22" s="121"/>
      <c r="E22" s="117">
        <v>2198500</v>
      </c>
    </row>
    <row r="23" spans="1:5" ht="21.75">
      <c r="A23" s="22"/>
      <c r="B23" s="117">
        <v>4428400</v>
      </c>
      <c r="C23" s="1" t="s">
        <v>135</v>
      </c>
      <c r="D23" s="120"/>
      <c r="E23" s="117">
        <v>0</v>
      </c>
    </row>
    <row r="24" spans="1:5" ht="21.75">
      <c r="A24" s="22"/>
      <c r="B24" s="98">
        <v>2413.68</v>
      </c>
      <c r="C24" s="1" t="s">
        <v>141</v>
      </c>
      <c r="D24" s="121"/>
      <c r="E24" s="98">
        <v>709.33</v>
      </c>
    </row>
    <row r="25" spans="1:5" ht="21.75">
      <c r="A25" s="22"/>
      <c r="B25" s="117">
        <v>410</v>
      </c>
      <c r="C25" s="1" t="s">
        <v>262</v>
      </c>
      <c r="D25" s="121"/>
      <c r="E25" s="98">
        <v>410</v>
      </c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8255232.029999999</v>
      </c>
      <c r="C32" s="126"/>
      <c r="D32" s="127"/>
      <c r="E32" s="125">
        <f>SUM(E20:E31)</f>
        <v>2951431.79</v>
      </c>
    </row>
    <row r="33" spans="1:5" ht="22.5" thickBot="1">
      <c r="A33" s="22"/>
      <c r="B33" s="122">
        <f>B18+B32</f>
        <v>34432764.05</v>
      </c>
      <c r="C33" s="52"/>
      <c r="D33" s="128"/>
      <c r="E33" s="129">
        <f>E18+E32</f>
        <v>8735767.33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25"/>
      <c r="B36" s="225"/>
      <c r="C36" s="225"/>
      <c r="D36" s="225"/>
      <c r="E36" s="225"/>
    </row>
    <row r="37" spans="1:5" ht="21.75">
      <c r="A37" s="224"/>
      <c r="B37" s="224"/>
      <c r="C37" s="224"/>
      <c r="D37" s="224"/>
      <c r="E37" s="224"/>
    </row>
    <row r="38" spans="1:5" ht="21.75">
      <c r="A38" s="224" t="s">
        <v>129</v>
      </c>
      <c r="B38" s="224"/>
      <c r="C38" s="224"/>
      <c r="D38" s="224"/>
      <c r="E38" s="224"/>
    </row>
    <row r="39" spans="1:5" ht="21.75">
      <c r="A39" s="209"/>
      <c r="B39" s="209"/>
      <c r="C39" s="209"/>
      <c r="D39" s="209"/>
      <c r="E39" s="209"/>
    </row>
    <row r="40" spans="1:5" ht="21.75">
      <c r="A40" s="110"/>
      <c r="B40" s="110"/>
      <c r="C40" s="110"/>
      <c r="D40" s="110"/>
      <c r="E40" s="110"/>
    </row>
    <row r="41" spans="1:5" ht="21.75">
      <c r="A41" s="229" t="s">
        <v>23</v>
      </c>
      <c r="B41" s="230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2482000</v>
      </c>
      <c r="B44" s="117">
        <v>673224</v>
      </c>
      <c r="C44" s="1" t="s">
        <v>42</v>
      </c>
      <c r="D44" s="121">
        <v>510000</v>
      </c>
      <c r="E44" s="117">
        <v>508732</v>
      </c>
    </row>
    <row r="45" spans="1:5" ht="21.75">
      <c r="A45" s="117">
        <v>10759910</v>
      </c>
      <c r="B45" s="117">
        <v>3760626</v>
      </c>
      <c r="C45" s="1" t="s">
        <v>143</v>
      </c>
      <c r="D45" s="121"/>
      <c r="E45" s="117">
        <v>1325065</v>
      </c>
    </row>
    <row r="46" spans="1:5" ht="21.75">
      <c r="A46" s="117">
        <v>5334170</v>
      </c>
      <c r="B46" s="98">
        <v>1563312</v>
      </c>
      <c r="C46" s="1" t="s">
        <v>142</v>
      </c>
      <c r="D46" s="121"/>
      <c r="E46" s="98">
        <v>412272</v>
      </c>
    </row>
    <row r="47" spans="1:5" ht="21.75">
      <c r="A47" s="98">
        <v>3724490</v>
      </c>
      <c r="B47" s="98">
        <v>403891.25</v>
      </c>
      <c r="C47" s="1" t="s">
        <v>7</v>
      </c>
      <c r="D47" s="121">
        <v>531000</v>
      </c>
      <c r="E47" s="98">
        <v>111385</v>
      </c>
    </row>
    <row r="48" spans="1:5" ht="21.75">
      <c r="A48" s="98">
        <v>6095400</v>
      </c>
      <c r="B48" s="98">
        <v>1487994.57</v>
      </c>
      <c r="C48" s="1" t="s">
        <v>8</v>
      </c>
      <c r="D48" s="121">
        <v>532000</v>
      </c>
      <c r="E48" s="98">
        <v>617426.2</v>
      </c>
    </row>
    <row r="49" spans="1:5" ht="21.75">
      <c r="A49" s="98">
        <v>4491840</v>
      </c>
      <c r="B49" s="98">
        <v>604503</v>
      </c>
      <c r="C49" s="1" t="s">
        <v>9</v>
      </c>
      <c r="D49" s="121">
        <v>533000</v>
      </c>
      <c r="E49" s="98">
        <v>382433</v>
      </c>
    </row>
    <row r="50" spans="1:5" ht="21.75">
      <c r="A50" s="98">
        <v>510000</v>
      </c>
      <c r="B50" s="98">
        <v>188739.17</v>
      </c>
      <c r="C50" s="1" t="s">
        <v>10</v>
      </c>
      <c r="D50" s="121">
        <v>534000</v>
      </c>
      <c r="E50" s="98">
        <v>93452</v>
      </c>
    </row>
    <row r="51" spans="1:5" ht="21.75">
      <c r="A51" s="98">
        <v>1886300</v>
      </c>
      <c r="B51" s="98">
        <v>39151</v>
      </c>
      <c r="C51" s="1" t="s">
        <v>12</v>
      </c>
      <c r="D51" s="121">
        <v>541000</v>
      </c>
      <c r="E51" s="98">
        <v>23671</v>
      </c>
    </row>
    <row r="52" spans="1:5" ht="21.75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ht="21.75">
      <c r="A53" s="134">
        <v>8503300</v>
      </c>
      <c r="B53" s="134">
        <v>0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53961210</v>
      </c>
      <c r="B54" s="123">
        <f>SUM(B44:B53)</f>
        <v>8721440.99</v>
      </c>
      <c r="C54" s="1"/>
      <c r="D54" s="120"/>
      <c r="E54" s="123">
        <f>SUM(E44:E53)</f>
        <v>3474436.2</v>
      </c>
    </row>
    <row r="55" spans="1:5" ht="22.5" thickTop="1">
      <c r="A55" s="188"/>
      <c r="B55" s="98">
        <v>10615784.5</v>
      </c>
      <c r="C55" s="1" t="s">
        <v>14</v>
      </c>
      <c r="D55" s="121">
        <v>700</v>
      </c>
      <c r="E55" s="98">
        <v>6002259</v>
      </c>
    </row>
    <row r="56" spans="1:5" ht="21.75">
      <c r="A56" s="135"/>
      <c r="B56" s="98">
        <v>211517.97</v>
      </c>
      <c r="C56" s="1" t="s">
        <v>136</v>
      </c>
      <c r="D56" s="121">
        <v>900</v>
      </c>
      <c r="E56" s="98">
        <v>64728.77</v>
      </c>
    </row>
    <row r="57" spans="1:5" ht="21.75">
      <c r="A57" s="136"/>
      <c r="B57" s="134">
        <v>671395</v>
      </c>
      <c r="C57" s="1" t="s">
        <v>40</v>
      </c>
      <c r="D57" s="121" t="s">
        <v>69</v>
      </c>
      <c r="E57" s="134">
        <v>248508</v>
      </c>
    </row>
    <row r="58" spans="1:5" ht="21.75">
      <c r="A58" s="22"/>
      <c r="B58" s="98">
        <v>56560</v>
      </c>
      <c r="C58" s="1" t="s">
        <v>137</v>
      </c>
      <c r="D58" s="121"/>
      <c r="E58" s="98">
        <v>0</v>
      </c>
    </row>
    <row r="59" spans="1:5" ht="21.75">
      <c r="A59" s="22"/>
      <c r="B59" s="98">
        <v>4588134.42</v>
      </c>
      <c r="C59" s="1" t="s">
        <v>125</v>
      </c>
      <c r="D59" s="121">
        <v>600</v>
      </c>
      <c r="E59" s="98">
        <v>3663000</v>
      </c>
    </row>
    <row r="60" spans="1:5" ht="21.75">
      <c r="A60" s="22"/>
      <c r="B60" s="98">
        <v>2926000</v>
      </c>
      <c r="C60" s="1" t="s">
        <v>127</v>
      </c>
      <c r="D60" s="121"/>
      <c r="E60" s="98">
        <v>2926000</v>
      </c>
    </row>
    <row r="61" spans="1:5" ht="21.75">
      <c r="A61" s="22"/>
      <c r="B61" s="134">
        <v>4374300</v>
      </c>
      <c r="C61" s="1" t="s">
        <v>138</v>
      </c>
      <c r="D61" s="121">
        <v>704</v>
      </c>
      <c r="E61" s="134">
        <v>68040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23443691.89</v>
      </c>
      <c r="C66" s="1"/>
      <c r="D66" s="120"/>
      <c r="E66" s="125">
        <f>SUM(E55:E65)</f>
        <v>12972535.77</v>
      </c>
    </row>
    <row r="67" spans="1:5" ht="21.75">
      <c r="A67" s="22"/>
      <c r="B67" s="125">
        <f>B54+B66</f>
        <v>32165132.880000003</v>
      </c>
      <c r="C67" s="50" t="s">
        <v>43</v>
      </c>
      <c r="D67" s="120"/>
      <c r="E67" s="125">
        <f>E54+E66</f>
        <v>16446971.969999999</v>
      </c>
    </row>
    <row r="68" spans="1:5" ht="21.75">
      <c r="A68" s="22"/>
      <c r="B68" s="118">
        <v>2267631.17</v>
      </c>
      <c r="C68" s="50" t="s">
        <v>44</v>
      </c>
      <c r="D68" s="127"/>
      <c r="E68" s="118"/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7"/>
      <c r="C70" s="50" t="s">
        <v>159</v>
      </c>
      <c r="D70" s="127"/>
      <c r="E70" s="138">
        <v>7711204.64</v>
      </c>
    </row>
    <row r="71" spans="1:5" ht="22.5" thickBot="1">
      <c r="A71" s="22"/>
      <c r="B71" s="122">
        <v>66567507.45</v>
      </c>
      <c r="C71" s="50" t="s">
        <v>46</v>
      </c>
      <c r="D71" s="128"/>
      <c r="E71" s="129">
        <v>66567507.45</v>
      </c>
    </row>
    <row r="72" spans="1:5" ht="22.5" thickTop="1">
      <c r="A72" s="22"/>
      <c r="B72" s="139"/>
      <c r="C72" s="50"/>
      <c r="D72" s="60"/>
      <c r="E72" s="59"/>
    </row>
    <row r="73" spans="1:5" ht="21.75">
      <c r="A73" s="22"/>
      <c r="B73" s="139"/>
      <c r="C73" s="50"/>
      <c r="D73" s="60"/>
      <c r="E73" s="59"/>
    </row>
    <row r="74" spans="1:5" ht="21.75">
      <c r="A74" s="22"/>
      <c r="B74" s="139"/>
      <c r="C74" s="50"/>
      <c r="D74" s="60"/>
      <c r="E74" s="59"/>
    </row>
    <row r="75" spans="1:5" ht="21.75">
      <c r="A75" s="225"/>
      <c r="B75" s="225"/>
      <c r="C75" s="225"/>
      <c r="D75" s="225"/>
      <c r="E75" s="225"/>
    </row>
    <row r="76" spans="1:5" ht="21.75">
      <c r="A76" s="224"/>
      <c r="B76" s="224"/>
      <c r="C76" s="224"/>
      <c r="D76" s="224"/>
      <c r="E76" s="224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1:E1"/>
    <mergeCell ref="A2:E2"/>
    <mergeCell ref="A3:E3"/>
    <mergeCell ref="A4:E4"/>
    <mergeCell ref="A5:B5"/>
    <mergeCell ref="A37:E37"/>
    <mergeCell ref="A36:E36"/>
    <mergeCell ref="A76:E76"/>
    <mergeCell ref="A38:E38"/>
    <mergeCell ref="A75:E75"/>
    <mergeCell ref="A41:B41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C19" sqref="C19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13" t="s">
        <v>71</v>
      </c>
      <c r="B1" s="213"/>
      <c r="C1" s="213"/>
      <c r="D1" s="213"/>
    </row>
    <row r="2" spans="1:4" ht="21.75">
      <c r="A2" s="213" t="s">
        <v>77</v>
      </c>
      <c r="B2" s="213"/>
      <c r="C2" s="213"/>
      <c r="D2" s="213"/>
    </row>
    <row r="3" spans="1:4" ht="21.75">
      <c r="A3" s="213" t="s">
        <v>267</v>
      </c>
      <c r="B3" s="213"/>
      <c r="C3" s="213"/>
      <c r="D3" s="213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5351336.92</v>
      </c>
      <c r="D6" s="34"/>
    </row>
    <row r="7" spans="1:4" ht="21.75">
      <c r="A7" s="32" t="s">
        <v>72</v>
      </c>
      <c r="B7" s="33" t="s">
        <v>20</v>
      </c>
      <c r="C7" s="34">
        <v>4779614.91</v>
      </c>
      <c r="D7" s="34"/>
    </row>
    <row r="8" spans="1:4" ht="21.75">
      <c r="A8" s="32" t="s">
        <v>116</v>
      </c>
      <c r="B8" s="33" t="s">
        <v>21</v>
      </c>
      <c r="C8" s="34">
        <v>16956657.91</v>
      </c>
      <c r="D8" s="34"/>
    </row>
    <row r="9" spans="1:4" ht="21.75">
      <c r="A9" s="32" t="s">
        <v>246</v>
      </c>
      <c r="B9" s="33" t="s">
        <v>20</v>
      </c>
      <c r="C9" s="34">
        <v>18718564.67</v>
      </c>
      <c r="D9" s="34"/>
    </row>
    <row r="10" spans="1:4" ht="21.75">
      <c r="A10" s="32" t="s">
        <v>247</v>
      </c>
      <c r="B10" s="33" t="s">
        <v>20</v>
      </c>
      <c r="C10" s="34">
        <v>525689.2</v>
      </c>
      <c r="D10" s="34"/>
    </row>
    <row r="11" spans="1:4" ht="21.75">
      <c r="A11" s="32" t="s">
        <v>244</v>
      </c>
      <c r="B11" s="33" t="s">
        <v>21</v>
      </c>
      <c r="C11" s="34">
        <v>20235643.84</v>
      </c>
      <c r="D11" s="34"/>
    </row>
    <row r="12" spans="1:4" ht="21.75">
      <c r="A12" s="32" t="s">
        <v>140</v>
      </c>
      <c r="B12" s="33" t="s">
        <v>189</v>
      </c>
      <c r="C12" s="34">
        <v>60000</v>
      </c>
      <c r="D12" s="34"/>
    </row>
    <row r="13" spans="1:4" ht="21.75">
      <c r="A13" s="32" t="s">
        <v>141</v>
      </c>
      <c r="B13" s="33" t="s">
        <v>190</v>
      </c>
      <c r="C13" s="34">
        <v>73404.53</v>
      </c>
      <c r="D13" s="34"/>
    </row>
    <row r="14" spans="1:4" ht="21.75">
      <c r="A14" s="32" t="s">
        <v>5</v>
      </c>
      <c r="B14" s="33" t="s">
        <v>69</v>
      </c>
      <c r="C14" s="35">
        <v>253936</v>
      </c>
      <c r="D14" s="34"/>
    </row>
    <row r="15" spans="1:4" ht="21.75">
      <c r="A15" s="32" t="s">
        <v>133</v>
      </c>
      <c r="B15" s="33">
        <v>704</v>
      </c>
      <c r="C15" s="35">
        <v>2175800</v>
      </c>
      <c r="D15" s="34"/>
    </row>
    <row r="16" spans="1:4" ht="21.75">
      <c r="A16" s="32" t="s">
        <v>6</v>
      </c>
      <c r="B16" s="33">
        <v>510000</v>
      </c>
      <c r="C16" s="35">
        <v>673224</v>
      </c>
      <c r="D16" s="34"/>
    </row>
    <row r="17" spans="1:4" ht="21.75">
      <c r="A17" s="32" t="s">
        <v>143</v>
      </c>
      <c r="B17" s="33"/>
      <c r="C17" s="34">
        <v>3760626</v>
      </c>
      <c r="D17" s="34"/>
    </row>
    <row r="18" spans="1:4" ht="21.75">
      <c r="A18" s="32" t="s">
        <v>142</v>
      </c>
      <c r="B18" s="33"/>
      <c r="C18" s="34">
        <v>1563312</v>
      </c>
      <c r="D18" s="34"/>
    </row>
    <row r="19" spans="1:4" ht="21.75">
      <c r="A19" s="32" t="s">
        <v>7</v>
      </c>
      <c r="B19" s="33">
        <v>531000</v>
      </c>
      <c r="C19" s="34">
        <v>403891.25</v>
      </c>
      <c r="D19" s="34"/>
    </row>
    <row r="20" spans="1:4" ht="21.75">
      <c r="A20" s="32" t="s">
        <v>8</v>
      </c>
      <c r="B20" s="33">
        <v>532000</v>
      </c>
      <c r="C20" s="34">
        <v>1487994.57</v>
      </c>
      <c r="D20" s="34"/>
    </row>
    <row r="21" spans="1:4" ht="21.75">
      <c r="A21" s="32" t="s">
        <v>9</v>
      </c>
      <c r="B21" s="33">
        <v>533000</v>
      </c>
      <c r="C21" s="34">
        <v>604503</v>
      </c>
      <c r="D21" s="34"/>
    </row>
    <row r="22" spans="1:4" ht="21.75">
      <c r="A22" s="32" t="s">
        <v>10</v>
      </c>
      <c r="B22" s="33">
        <v>534000</v>
      </c>
      <c r="C22" s="34">
        <v>188739.17</v>
      </c>
      <c r="D22" s="34"/>
    </row>
    <row r="23" spans="1:4" ht="21.75">
      <c r="A23" s="32" t="s">
        <v>12</v>
      </c>
      <c r="B23" s="33">
        <v>541000</v>
      </c>
      <c r="C23" s="34">
        <v>39151</v>
      </c>
      <c r="D23" s="34"/>
    </row>
    <row r="24" spans="1:4" ht="21.75">
      <c r="A24" s="32" t="s">
        <v>13</v>
      </c>
      <c r="B24" s="33">
        <v>542000</v>
      </c>
      <c r="C24" s="34">
        <v>0</v>
      </c>
      <c r="D24" s="34"/>
    </row>
    <row r="25" spans="1:4" ht="21.75">
      <c r="A25" s="32" t="s">
        <v>11</v>
      </c>
      <c r="B25" s="33">
        <v>560000</v>
      </c>
      <c r="C25" s="34">
        <v>0</v>
      </c>
      <c r="D25" s="34"/>
    </row>
    <row r="26" spans="1:4" ht="21.75">
      <c r="A26" s="32" t="s">
        <v>119</v>
      </c>
      <c r="B26" s="33">
        <v>821</v>
      </c>
      <c r="C26" s="194"/>
      <c r="D26" s="195">
        <v>26177532.02</v>
      </c>
    </row>
    <row r="27" spans="1:4" ht="21.75">
      <c r="A27" s="32" t="s">
        <v>14</v>
      </c>
      <c r="B27" s="33">
        <v>700</v>
      </c>
      <c r="C27" s="34"/>
      <c r="D27" s="34">
        <v>13490351.32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120</v>
      </c>
      <c r="B29" s="33">
        <v>900</v>
      </c>
      <c r="C29" s="34"/>
      <c r="D29" s="34">
        <v>2260490.58</v>
      </c>
    </row>
    <row r="30" spans="1:4" ht="21.75">
      <c r="A30" s="32" t="s">
        <v>121</v>
      </c>
      <c r="B30" s="33"/>
      <c r="C30" s="34"/>
      <c r="D30" s="34">
        <v>1946149</v>
      </c>
    </row>
    <row r="31" spans="1:4" ht="21.75">
      <c r="A31" s="32" t="s">
        <v>122</v>
      </c>
      <c r="B31" s="33">
        <v>600</v>
      </c>
      <c r="C31" s="34"/>
      <c r="D31" s="34">
        <v>12462110</v>
      </c>
    </row>
    <row r="32" spans="1:4" ht="21.75">
      <c r="A32" s="32" t="s">
        <v>126</v>
      </c>
      <c r="B32" s="33"/>
      <c r="C32" s="34"/>
      <c r="D32" s="34">
        <v>1502400</v>
      </c>
    </row>
    <row r="33" spans="1:4" ht="21.75">
      <c r="A33" s="32" t="s">
        <v>262</v>
      </c>
      <c r="B33" s="108"/>
      <c r="C33" s="34"/>
      <c r="D33" s="34">
        <v>410</v>
      </c>
    </row>
    <row r="34" spans="1:4" ht="21.75">
      <c r="A34" s="109" t="s">
        <v>253</v>
      </c>
      <c r="B34" s="108"/>
      <c r="C34" s="34"/>
      <c r="D34" s="34">
        <v>5428</v>
      </c>
    </row>
    <row r="35" spans="1:4" ht="22.5" thickBot="1">
      <c r="A35" s="36" t="s">
        <v>18</v>
      </c>
      <c r="B35" s="37"/>
      <c r="C35" s="38">
        <f>SUM(C5:C32)</f>
        <v>77852088.97</v>
      </c>
      <c r="D35" s="38">
        <f>SUM(D5:D34)</f>
        <v>77852088.97</v>
      </c>
    </row>
    <row r="36" spans="1:4" ht="22.5" thickTop="1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11"/>
      <c r="B39" s="211"/>
      <c r="C39" s="211"/>
      <c r="D39" s="211"/>
    </row>
    <row r="40" spans="1:4" ht="21.75">
      <c r="A40" s="211"/>
      <c r="B40" s="211"/>
      <c r="C40" s="211"/>
      <c r="D40" s="211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I45" sqref="I45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261" t="s">
        <v>144</v>
      </c>
      <c r="B1" s="261"/>
      <c r="C1" s="261"/>
      <c r="D1" s="261"/>
      <c r="E1" s="261"/>
    </row>
    <row r="2" spans="1:5" ht="23.25">
      <c r="A2" s="261" t="s">
        <v>256</v>
      </c>
      <c r="B2" s="261"/>
      <c r="C2" s="261"/>
      <c r="D2" s="261"/>
      <c r="E2" s="261"/>
    </row>
    <row r="3" spans="1:5" ht="23.25">
      <c r="A3" s="261" t="s">
        <v>274</v>
      </c>
      <c r="B3" s="261"/>
      <c r="C3" s="261"/>
      <c r="D3" s="261"/>
      <c r="E3" s="261"/>
    </row>
    <row r="4" spans="1:5" ht="23.25">
      <c r="A4" s="64" t="s">
        <v>78</v>
      </c>
      <c r="B4" s="64" t="s">
        <v>27</v>
      </c>
      <c r="C4" s="64" t="s">
        <v>145</v>
      </c>
      <c r="D4" s="64" t="s">
        <v>146</v>
      </c>
      <c r="E4" s="64" t="s">
        <v>147</v>
      </c>
    </row>
    <row r="5" spans="1:5" ht="23.25">
      <c r="A5" s="65"/>
      <c r="B5" s="66"/>
      <c r="C5" s="66"/>
      <c r="D5" s="66" t="s">
        <v>148</v>
      </c>
      <c r="E5" s="66" t="s">
        <v>149</v>
      </c>
    </row>
    <row r="6" spans="1:5" ht="23.25">
      <c r="A6" s="67" t="s">
        <v>150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422268.58</v>
      </c>
      <c r="D7" s="73" t="s">
        <v>148</v>
      </c>
      <c r="E7" s="72">
        <f>B7-C7</f>
        <v>2857731.42</v>
      </c>
    </row>
    <row r="8" spans="1:5" ht="23.25">
      <c r="A8" s="70" t="s">
        <v>151</v>
      </c>
      <c r="B8" s="71">
        <v>662000</v>
      </c>
      <c r="C8" s="72">
        <v>428316</v>
      </c>
      <c r="D8" s="73" t="s">
        <v>148</v>
      </c>
      <c r="E8" s="72">
        <f>B8-C8</f>
        <v>233684</v>
      </c>
    </row>
    <row r="9" spans="1:5" ht="23.25">
      <c r="A9" s="70" t="s">
        <v>35</v>
      </c>
      <c r="B9" s="71">
        <v>550000</v>
      </c>
      <c r="C9" s="72">
        <v>341295.67</v>
      </c>
      <c r="D9" s="73" t="s">
        <v>148</v>
      </c>
      <c r="E9" s="72">
        <f>B9-C9</f>
        <v>208704.33000000002</v>
      </c>
    </row>
    <row r="10" spans="1:5" ht="23.25">
      <c r="A10" s="70" t="s">
        <v>36</v>
      </c>
      <c r="B10" s="71">
        <v>0</v>
      </c>
      <c r="C10" s="74">
        <v>0</v>
      </c>
      <c r="D10" s="73" t="s">
        <v>148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36100</v>
      </c>
      <c r="D11" s="73" t="s">
        <v>148</v>
      </c>
      <c r="E11" s="72">
        <f t="shared" si="0"/>
        <v>33900</v>
      </c>
    </row>
    <row r="12" spans="1:5" ht="23.25">
      <c r="A12" s="70" t="s">
        <v>38</v>
      </c>
      <c r="B12" s="71">
        <v>0</v>
      </c>
      <c r="C12" s="74">
        <v>0</v>
      </c>
      <c r="D12" s="73" t="s">
        <v>148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14594995.77</v>
      </c>
      <c r="D13" s="73" t="s">
        <v>148</v>
      </c>
      <c r="E13" s="72">
        <f t="shared" si="0"/>
        <v>24034214.23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148</v>
      </c>
      <c r="E14" s="72">
        <f t="shared" si="0"/>
        <v>515444</v>
      </c>
    </row>
    <row r="15" spans="1:5" ht="24" thickBot="1">
      <c r="A15" s="77" t="s">
        <v>152</v>
      </c>
      <c r="B15" s="78">
        <f>SUM(B7:B14)</f>
        <v>54061210</v>
      </c>
      <c r="C15" s="79">
        <f>SUM(C7:C14)</f>
        <v>26177532.02</v>
      </c>
      <c r="D15" s="193" t="s">
        <v>261</v>
      </c>
      <c r="E15" s="80">
        <f t="shared" si="0"/>
        <v>27883677.98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153</v>
      </c>
      <c r="D17" s="64" t="s">
        <v>146</v>
      </c>
      <c r="E17" s="64" t="s">
        <v>147</v>
      </c>
    </row>
    <row r="18" spans="1:5" ht="23.25">
      <c r="A18" s="65"/>
      <c r="B18" s="66"/>
      <c r="C18" s="66"/>
      <c r="D18" s="66" t="s">
        <v>148</v>
      </c>
      <c r="E18" s="66" t="s">
        <v>149</v>
      </c>
    </row>
    <row r="19" spans="1:5" ht="23.25">
      <c r="A19" s="67" t="s">
        <v>154</v>
      </c>
      <c r="B19" s="71"/>
      <c r="C19" s="82"/>
      <c r="D19" s="71"/>
      <c r="E19" s="82"/>
    </row>
    <row r="20" spans="1:5" ht="23.25">
      <c r="A20" s="70" t="s">
        <v>42</v>
      </c>
      <c r="B20" s="53">
        <v>2482000</v>
      </c>
      <c r="C20" s="53">
        <v>673224</v>
      </c>
      <c r="D20" s="75"/>
      <c r="E20" s="72">
        <f aca="true" t="shared" si="1" ref="E20:E30">B20-C20</f>
        <v>1808776</v>
      </c>
    </row>
    <row r="21" spans="1:5" ht="23.25">
      <c r="A21" s="70" t="s">
        <v>110</v>
      </c>
      <c r="B21" s="53">
        <v>3779640</v>
      </c>
      <c r="C21" s="53">
        <v>1259880</v>
      </c>
      <c r="D21" s="75"/>
      <c r="E21" s="72">
        <f t="shared" si="1"/>
        <v>2519760</v>
      </c>
    </row>
    <row r="22" spans="1:5" ht="23.25">
      <c r="A22" s="70" t="s">
        <v>111</v>
      </c>
      <c r="B22" s="53">
        <v>12414440</v>
      </c>
      <c r="C22" s="53">
        <v>4064058</v>
      </c>
      <c r="D22" s="75"/>
      <c r="E22" s="72">
        <f t="shared" si="1"/>
        <v>8350382</v>
      </c>
    </row>
    <row r="23" spans="1:5" ht="23.25">
      <c r="A23" s="70" t="s">
        <v>7</v>
      </c>
      <c r="B23" s="54">
        <v>3724490</v>
      </c>
      <c r="C23" s="54">
        <v>403891.25</v>
      </c>
      <c r="D23" s="75"/>
      <c r="E23" s="72">
        <f t="shared" si="1"/>
        <v>3320598.75</v>
      </c>
    </row>
    <row r="24" spans="1:5" ht="23.25">
      <c r="A24" s="70" t="s">
        <v>8</v>
      </c>
      <c r="B24" s="54">
        <v>6095400</v>
      </c>
      <c r="C24" s="54">
        <v>1487994.57</v>
      </c>
      <c r="D24" s="75"/>
      <c r="E24" s="72">
        <f t="shared" si="1"/>
        <v>4607405.43</v>
      </c>
    </row>
    <row r="25" spans="1:5" ht="23.25">
      <c r="A25" s="70" t="s">
        <v>9</v>
      </c>
      <c r="B25" s="54">
        <v>4491840</v>
      </c>
      <c r="C25" s="54">
        <v>604503</v>
      </c>
      <c r="D25" s="75"/>
      <c r="E25" s="72">
        <f t="shared" si="1"/>
        <v>3887337</v>
      </c>
    </row>
    <row r="26" spans="1:5" ht="23.25">
      <c r="A26" s="70" t="s">
        <v>10</v>
      </c>
      <c r="B26" s="54">
        <v>510000</v>
      </c>
      <c r="C26" s="54">
        <v>188739.17</v>
      </c>
      <c r="D26" s="75"/>
      <c r="E26" s="72">
        <f t="shared" si="1"/>
        <v>321260.82999999996</v>
      </c>
    </row>
    <row r="27" spans="1:5" ht="23.25">
      <c r="A27" s="70" t="s">
        <v>12</v>
      </c>
      <c r="B27" s="54">
        <v>1886300</v>
      </c>
      <c r="C27" s="54">
        <v>39151</v>
      </c>
      <c r="D27" s="75"/>
      <c r="E27" s="72">
        <f t="shared" si="1"/>
        <v>1847149</v>
      </c>
    </row>
    <row r="28" spans="1:5" ht="23.25">
      <c r="A28" s="70" t="s">
        <v>13</v>
      </c>
      <c r="B28" s="55">
        <v>10173800</v>
      </c>
      <c r="C28" s="54">
        <v>0</v>
      </c>
      <c r="D28" s="75"/>
      <c r="E28" s="55">
        <f t="shared" si="1"/>
        <v>10173800</v>
      </c>
    </row>
    <row r="29" spans="1:5" ht="23.25">
      <c r="A29" s="70" t="s">
        <v>11</v>
      </c>
      <c r="B29" s="54">
        <v>8503300</v>
      </c>
      <c r="C29" s="55">
        <v>0</v>
      </c>
      <c r="D29" s="75"/>
      <c r="E29" s="72">
        <f t="shared" si="1"/>
        <v>8503300</v>
      </c>
    </row>
    <row r="30" spans="1:5" ht="23.25">
      <c r="A30" s="70" t="s">
        <v>155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8721440.99</v>
      </c>
      <c r="D31" s="192"/>
      <c r="E31" s="84">
        <f>SUM(E20:E30)</f>
        <v>45339769.01</v>
      </c>
    </row>
    <row r="32" spans="1:5" ht="23.25">
      <c r="A32" s="85"/>
      <c r="B32" s="86"/>
      <c r="C32" s="87"/>
      <c r="D32" s="88"/>
      <c r="E32" s="86"/>
    </row>
    <row r="33" spans="1:5" ht="23.25">
      <c r="A33" s="260" t="s">
        <v>156</v>
      </c>
      <c r="B33" s="260"/>
      <c r="C33" s="87">
        <f>C15-C31</f>
        <v>17456091.03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261" t="s">
        <v>157</v>
      </c>
      <c r="B35" s="261"/>
      <c r="C35" s="91"/>
      <c r="D35" s="68"/>
      <c r="E35" s="68"/>
    </row>
    <row r="36" spans="1:5" ht="23.25">
      <c r="A36" s="261" t="s">
        <v>144</v>
      </c>
      <c r="B36" s="261"/>
      <c r="C36" s="261"/>
      <c r="D36" s="261"/>
      <c r="E36" s="261"/>
    </row>
    <row r="37" spans="1:5" ht="23.25">
      <c r="A37" s="261" t="s">
        <v>256</v>
      </c>
      <c r="B37" s="261"/>
      <c r="C37" s="261"/>
      <c r="D37" s="261"/>
      <c r="E37" s="261"/>
    </row>
    <row r="38" spans="1:5" ht="23.25">
      <c r="A38" s="261" t="s">
        <v>274</v>
      </c>
      <c r="B38" s="261"/>
      <c r="C38" s="261"/>
      <c r="D38" s="261"/>
      <c r="E38" s="261"/>
    </row>
    <row r="39" spans="1:5" ht="23.25">
      <c r="A39" s="64" t="s">
        <v>78</v>
      </c>
      <c r="B39" s="64" t="s">
        <v>27</v>
      </c>
      <c r="C39" s="64" t="s">
        <v>145</v>
      </c>
      <c r="D39" s="64" t="s">
        <v>146</v>
      </c>
      <c r="E39" s="64" t="s">
        <v>147</v>
      </c>
    </row>
    <row r="40" spans="1:5" ht="23.25">
      <c r="A40" s="65"/>
      <c r="B40" s="66"/>
      <c r="C40" s="66"/>
      <c r="D40" s="66" t="s">
        <v>148</v>
      </c>
      <c r="E40" s="66" t="s">
        <v>149</v>
      </c>
    </row>
    <row r="41" spans="1:5" ht="23.25">
      <c r="A41" s="67" t="s">
        <v>150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422268.58</v>
      </c>
      <c r="D42" s="73" t="s">
        <v>148</v>
      </c>
      <c r="E42" s="72">
        <f>B42-C42</f>
        <v>2857731.42</v>
      </c>
    </row>
    <row r="43" spans="1:5" ht="23.25">
      <c r="A43" s="70" t="s">
        <v>151</v>
      </c>
      <c r="B43" s="71">
        <v>662000</v>
      </c>
      <c r="C43" s="72">
        <v>428316</v>
      </c>
      <c r="D43" s="73" t="s">
        <v>148</v>
      </c>
      <c r="E43" s="72">
        <f>B43-C43</f>
        <v>233684</v>
      </c>
    </row>
    <row r="44" spans="1:5" ht="23.25">
      <c r="A44" s="70" t="s">
        <v>35</v>
      </c>
      <c r="B44" s="71">
        <v>550000</v>
      </c>
      <c r="C44" s="72">
        <v>341295.67</v>
      </c>
      <c r="D44" s="73" t="s">
        <v>148</v>
      </c>
      <c r="E44" s="72">
        <f>B9-C44</f>
        <v>208704.33000000002</v>
      </c>
    </row>
    <row r="45" spans="1:5" ht="23.25">
      <c r="A45" s="70" t="s">
        <v>36</v>
      </c>
      <c r="B45" s="71">
        <v>0</v>
      </c>
      <c r="C45" s="74">
        <v>0</v>
      </c>
      <c r="D45" s="73" t="s">
        <v>148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36100</v>
      </c>
      <c r="D46" s="73" t="s">
        <v>148</v>
      </c>
      <c r="E46" s="72">
        <f t="shared" si="2"/>
        <v>33900</v>
      </c>
    </row>
    <row r="47" spans="1:5" ht="23.25">
      <c r="A47" s="70" t="s">
        <v>38</v>
      </c>
      <c r="B47" s="71">
        <v>0</v>
      </c>
      <c r="C47" s="74">
        <v>0</v>
      </c>
      <c r="D47" s="73" t="s">
        <v>148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14594995.77</v>
      </c>
      <c r="D48" s="73" t="s">
        <v>148</v>
      </c>
      <c r="E48" s="72">
        <f t="shared" si="2"/>
        <v>24034214.23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148</v>
      </c>
      <c r="E49" s="72">
        <f t="shared" si="2"/>
        <v>515444</v>
      </c>
    </row>
    <row r="50" spans="1:5" ht="24" thickBot="1">
      <c r="A50" s="77" t="s">
        <v>152</v>
      </c>
      <c r="B50" s="78">
        <f>SUM(B42:B49)</f>
        <v>54061210</v>
      </c>
      <c r="C50" s="79">
        <f>SUM(C42:C49)</f>
        <v>26177532.02</v>
      </c>
      <c r="D50" s="193" t="s">
        <v>261</v>
      </c>
      <c r="E50" s="80">
        <f t="shared" si="2"/>
        <v>27883677.98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153</v>
      </c>
      <c r="D52" s="64" t="s">
        <v>146</v>
      </c>
      <c r="E52" s="64" t="s">
        <v>147</v>
      </c>
    </row>
    <row r="53" spans="1:5" ht="23.25">
      <c r="A53" s="65"/>
      <c r="B53" s="66"/>
      <c r="C53" s="66"/>
      <c r="D53" s="66" t="s">
        <v>148</v>
      </c>
      <c r="E53" s="66" t="s">
        <v>149</v>
      </c>
    </row>
    <row r="54" spans="1:5" ht="23.25">
      <c r="A54" s="67" t="s">
        <v>154</v>
      </c>
      <c r="B54" s="71"/>
      <c r="C54" s="82"/>
      <c r="D54" s="71"/>
      <c r="E54" s="82"/>
    </row>
    <row r="55" spans="1:5" ht="23.25">
      <c r="A55" s="70" t="s">
        <v>42</v>
      </c>
      <c r="B55" s="53">
        <v>2482000</v>
      </c>
      <c r="C55" s="53">
        <v>673224</v>
      </c>
      <c r="D55" s="75"/>
      <c r="E55" s="72">
        <f aca="true" t="shared" si="3" ref="E55:E65">B55-C55</f>
        <v>1808776</v>
      </c>
    </row>
    <row r="56" spans="1:5" ht="23.25">
      <c r="A56" s="70" t="s">
        <v>143</v>
      </c>
      <c r="B56" s="53">
        <v>10759910</v>
      </c>
      <c r="C56" s="53">
        <v>3760626</v>
      </c>
      <c r="D56" s="75"/>
      <c r="E56" s="72">
        <f t="shared" si="3"/>
        <v>6999284</v>
      </c>
    </row>
    <row r="57" spans="1:5" ht="23.25">
      <c r="A57" s="70" t="s">
        <v>142</v>
      </c>
      <c r="B57" s="53">
        <v>5334490</v>
      </c>
      <c r="C57" s="53">
        <v>1563312</v>
      </c>
      <c r="D57" s="75"/>
      <c r="E57" s="72">
        <f t="shared" si="3"/>
        <v>3771178</v>
      </c>
    </row>
    <row r="58" spans="1:5" ht="23.25">
      <c r="A58" s="70" t="s">
        <v>7</v>
      </c>
      <c r="B58" s="54">
        <v>3724490</v>
      </c>
      <c r="C58" s="54">
        <v>403891.25</v>
      </c>
      <c r="D58" s="75"/>
      <c r="E58" s="72">
        <f t="shared" si="3"/>
        <v>3320598.75</v>
      </c>
    </row>
    <row r="59" spans="1:5" ht="23.25">
      <c r="A59" s="70" t="s">
        <v>8</v>
      </c>
      <c r="B59" s="54">
        <v>6095400</v>
      </c>
      <c r="C59" s="54">
        <v>1487994.57</v>
      </c>
      <c r="D59" s="75"/>
      <c r="E59" s="72">
        <f t="shared" si="3"/>
        <v>4607405.43</v>
      </c>
    </row>
    <row r="60" spans="1:5" ht="23.25">
      <c r="A60" s="70" t="s">
        <v>9</v>
      </c>
      <c r="B60" s="54">
        <v>4491840</v>
      </c>
      <c r="C60" s="54">
        <v>604503</v>
      </c>
      <c r="D60" s="75"/>
      <c r="E60" s="72">
        <f t="shared" si="3"/>
        <v>3887337</v>
      </c>
    </row>
    <row r="61" spans="1:5" ht="23.25">
      <c r="A61" s="70" t="s">
        <v>10</v>
      </c>
      <c r="B61" s="54">
        <v>510000</v>
      </c>
      <c r="C61" s="54">
        <v>188739.17</v>
      </c>
      <c r="D61" s="75"/>
      <c r="E61" s="72">
        <f t="shared" si="3"/>
        <v>321260.82999999996</v>
      </c>
    </row>
    <row r="62" spans="1:5" ht="23.25">
      <c r="A62" s="70" t="s">
        <v>12</v>
      </c>
      <c r="B62" s="54">
        <v>1886300</v>
      </c>
      <c r="C62" s="54">
        <v>39151</v>
      </c>
      <c r="D62" s="75"/>
      <c r="E62" s="72">
        <f t="shared" si="3"/>
        <v>1847149</v>
      </c>
    </row>
    <row r="63" spans="1:5" ht="23.25">
      <c r="A63" s="70" t="s">
        <v>13</v>
      </c>
      <c r="B63" s="55">
        <v>10173800</v>
      </c>
      <c r="C63" s="54">
        <v>0</v>
      </c>
      <c r="D63" s="75"/>
      <c r="E63" s="55">
        <f t="shared" si="3"/>
        <v>10173800</v>
      </c>
    </row>
    <row r="64" spans="1:5" ht="23.25">
      <c r="A64" s="70" t="s">
        <v>11</v>
      </c>
      <c r="B64" s="54">
        <v>8503300</v>
      </c>
      <c r="C64" s="55">
        <v>0</v>
      </c>
      <c r="D64" s="75"/>
      <c r="E64" s="72">
        <f t="shared" si="3"/>
        <v>8503300</v>
      </c>
    </row>
    <row r="65" spans="1:5" ht="23.25">
      <c r="A65" s="70" t="s">
        <v>155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53961530</v>
      </c>
      <c r="C66" s="84">
        <f>SUM(C55:C65)</f>
        <v>8721440.99</v>
      </c>
      <c r="D66" s="192"/>
      <c r="E66" s="84">
        <f>SUM(E55:E65)</f>
        <v>45240089.01</v>
      </c>
    </row>
    <row r="67" spans="1:5" ht="23.25">
      <c r="A67" s="85"/>
      <c r="B67" s="86"/>
      <c r="C67" s="87"/>
      <c r="D67" s="88"/>
      <c r="E67" s="86"/>
    </row>
    <row r="68" spans="1:5" ht="23.25">
      <c r="A68" s="260" t="s">
        <v>156</v>
      </c>
      <c r="B68" s="260"/>
      <c r="C68" s="87">
        <f>C50-C66</f>
        <v>17456091.03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261" t="s">
        <v>157</v>
      </c>
      <c r="B70" s="261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2014-03-03T05:43:10Z</cp:lastPrinted>
  <dcterms:created xsi:type="dcterms:W3CDTF">2004-06-11T15:17:09Z</dcterms:created>
  <dcterms:modified xsi:type="dcterms:W3CDTF">2014-03-03T05:43:15Z</dcterms:modified>
  <cp:category/>
  <cp:version/>
  <cp:contentType/>
  <cp:contentStatus/>
</cp:coreProperties>
</file>